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Funding Gri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pa2">'[1]Budget 3'!$A$4:$G$40</definedName>
    <definedName name="____pa2">'[1]Budget 3'!$A$4:$G$40</definedName>
    <definedName name="___pa2">'[1]Budget 3'!$A$4:$G$40</definedName>
    <definedName name="__pa2">'[1]Budget 3'!$A$4:$G$40</definedName>
    <definedName name="_pa2">'[1]Budget 3'!$A$4:$G$40</definedName>
    <definedName name="exrate" localSheetId="0">'[2]HSC project budget'!$L$1</definedName>
    <definedName name="exrate">'[3]HSC project budget'!$L$1</definedName>
    <definedName name="Overheads">'[4]Legacy Consolidated'!$H$54</definedName>
    <definedName name="printRP" localSheetId="0">'[6]Bankbook completed'!$A$3:$I$30</definedName>
    <definedName name="printRP">'[7]Bankbook completed'!$A$3:$I$30</definedName>
    <definedName name="rate" localSheetId="0">#REF!</definedName>
    <definedName name="rate">'[8]Q1 LINGO donor report'!$J$4</definedName>
    <definedName name="revex">'[9]Cons. budget Legacy'!#REF!</definedName>
    <definedName name="SubA" localSheetId="0">#REF!</definedName>
    <definedName name="SubA">#REF!</definedName>
    <definedName name="SubB" localSheetId="0">#REF!</definedName>
    <definedName name="SubB">#REF!</definedName>
    <definedName name="SubC" localSheetId="0">#REF!</definedName>
    <definedName name="SubC">#REF!</definedName>
    <definedName name="SubD" localSheetId="0">'[10]GAT'!$F$31</definedName>
    <definedName name="SubD">#REF!</definedName>
    <definedName name="SubTD">'[10]Cons'!$F$26</definedName>
    <definedName name="SubTotalA">#REF!</definedName>
    <definedName name="SubTotalB">#REF!</definedName>
    <definedName name="SubTotalC">#REF!</definedName>
    <definedName name="SubTotalD">#REF!</definedName>
    <definedName name="TINC">#REF!</definedName>
    <definedName name="total1" localSheetId="0">'[11]Apportion results2'!$K$11</definedName>
    <definedName name="total1">'[12]Apportion results2'!$K$11</definedName>
    <definedName name="TotalA">'[13]CS'!$F$9</definedName>
    <definedName name="TotalB">'[13]CS'!$F$21</definedName>
    <definedName name="TotalC">'[13]CS'!$F$34</definedName>
    <definedName name="TotalC1">'[13]CS'!$F$34</definedName>
    <definedName name="TotalD">'[13]CS'!$F$42</definedName>
    <definedName name="TotalExp">'[4]Legacy Consolidated'!$I$54</definedName>
    <definedName name="TotalInc">'[4]Legacy Consolidated'!$I$18</definedName>
    <definedName name="TotalLAS">#REF!</definedName>
    <definedName name="_xlnm.Print_Area">'\\GREENGROCER\Company\Training\Training programme\Course materials\FM3\Activities and handouts\Day 2\Day 2\[Acorns cashflow.ex.xls]Cashflow completed'!$A$1:$N$23</definedName>
  </definedNames>
  <calcPr fullCalcOnLoad="1"/>
</workbook>
</file>

<file path=xl/sharedStrings.xml><?xml version="1.0" encoding="utf-8"?>
<sst xmlns="http://schemas.openxmlformats.org/spreadsheetml/2006/main" count="102" uniqueCount="79">
  <si>
    <t>a</t>
  </si>
  <si>
    <t>b</t>
  </si>
  <si>
    <t>c</t>
  </si>
  <si>
    <t>Notes</t>
  </si>
  <si>
    <r>
      <t xml:space="preserve">Draft no: </t>
    </r>
    <r>
      <rPr>
        <b/>
        <sz val="12"/>
        <rFont val="Arial"/>
        <family val="2"/>
      </rPr>
      <t>1</t>
    </r>
  </si>
  <si>
    <t>Base currency: US Dollars</t>
  </si>
  <si>
    <t>Budget Item</t>
  </si>
  <si>
    <t>Total Funding</t>
  </si>
  <si>
    <t>Balance $</t>
  </si>
  <si>
    <t>code</t>
  </si>
  <si>
    <t>$</t>
  </si>
  <si>
    <t>Personnel Costs (Exl. Admin staff)</t>
  </si>
  <si>
    <t>PP1</t>
  </si>
  <si>
    <t>LIN1</t>
  </si>
  <si>
    <t>PP2</t>
  </si>
  <si>
    <t>Staff benefits &amp; taxes - other</t>
  </si>
  <si>
    <t>PP3</t>
  </si>
  <si>
    <t>Recruitment</t>
  </si>
  <si>
    <t>PP4</t>
  </si>
  <si>
    <t>PP5</t>
  </si>
  <si>
    <t>Volunteers expenses</t>
  </si>
  <si>
    <t>Sub Total</t>
  </si>
  <si>
    <t>Direct Project Costs</t>
  </si>
  <si>
    <t>NP9</t>
  </si>
  <si>
    <t>LIN2</t>
  </si>
  <si>
    <t>Vehicle running</t>
  </si>
  <si>
    <t>Other travel costs</t>
  </si>
  <si>
    <t>NP7</t>
  </si>
  <si>
    <t>Room hire</t>
  </si>
  <si>
    <t>NP5</t>
  </si>
  <si>
    <t>Publicity</t>
  </si>
  <si>
    <t>NP4</t>
  </si>
  <si>
    <t>Telephone (project)</t>
  </si>
  <si>
    <t>NP8</t>
  </si>
  <si>
    <t>Publications</t>
  </si>
  <si>
    <t>NP6</t>
  </si>
  <si>
    <t>Training materials</t>
  </si>
  <si>
    <t>AM1</t>
  </si>
  <si>
    <t>Evaluation</t>
  </si>
  <si>
    <t>All costs covered</t>
  </si>
  <si>
    <t>Programme Administration</t>
  </si>
  <si>
    <t>9001/02</t>
  </si>
  <si>
    <t>AM2</t>
  </si>
  <si>
    <t>LIN3</t>
  </si>
  <si>
    <t>All costs (incl. admin. staff costs)</t>
  </si>
  <si>
    <t>Donor contributions do not match the core costs</t>
  </si>
  <si>
    <t>Capital Equipment</t>
  </si>
  <si>
    <t>0110</t>
  </si>
  <si>
    <t>NP2</t>
  </si>
  <si>
    <t>Computer equipment</t>
  </si>
  <si>
    <t>Neither donor will fund computer equipment</t>
  </si>
  <si>
    <t>0130</t>
  </si>
  <si>
    <t>NP3</t>
  </si>
  <si>
    <t>Vehicles</t>
  </si>
  <si>
    <t>0140</t>
  </si>
  <si>
    <t>NP1</t>
  </si>
  <si>
    <t>LIN4</t>
  </si>
  <si>
    <t>Project equipment</t>
  </si>
  <si>
    <t>Total</t>
  </si>
  <si>
    <t>Not allocated:</t>
  </si>
  <si>
    <t>Total grant awarded</t>
  </si>
  <si>
    <t>Restricted funds</t>
  </si>
  <si>
    <t>Salaries</t>
  </si>
  <si>
    <t>Staff training</t>
  </si>
  <si>
    <t>Subsistence allowances</t>
  </si>
  <si>
    <t>Donor 1</t>
  </si>
  <si>
    <t>Donor 2</t>
  </si>
  <si>
    <t>NGO Name</t>
  </si>
  <si>
    <t>Grant Schedule July 200x to June 200x</t>
  </si>
  <si>
    <t>Donor 1 are funding the project vehicle</t>
  </si>
  <si>
    <t>Donor 2 will part fund the Projector</t>
  </si>
  <si>
    <t>NGO</t>
  </si>
  <si>
    <t>Codes</t>
  </si>
  <si>
    <t>This includes a sample project budget and donor contributions.  Delete and fill in your own figures.</t>
  </si>
  <si>
    <t>Unrestricted</t>
  </si>
  <si>
    <t>funds</t>
  </si>
  <si>
    <t>d</t>
  </si>
  <si>
    <t>e=b+c+d</t>
  </si>
  <si>
    <t>f=a-e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</si>
</sst>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(* #,##0_);_(* \(#,##0\);_(* &quot;-&quot;??_);_(@_)"/>
    <numFmt numFmtId="172" formatCode="#,##0;\(#,##0\)"/>
    <numFmt numFmtId="173" formatCode="_-* #,##0_-;\-* #,##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7" fillId="0" borderId="0" xfId="54" applyNumberFormat="1" applyFont="1" applyAlignment="1">
      <alignment/>
      <protection/>
    </xf>
    <xf numFmtId="0" fontId="6" fillId="0" borderId="0" xfId="54">
      <alignment/>
      <protection/>
    </xf>
    <xf numFmtId="0" fontId="3" fillId="0" borderId="0" xfId="54" applyFont="1" applyBorder="1">
      <alignment/>
      <protection/>
    </xf>
    <xf numFmtId="0" fontId="6" fillId="0" borderId="0" xfId="54" applyBorder="1">
      <alignment/>
      <protection/>
    </xf>
    <xf numFmtId="0" fontId="8" fillId="0" borderId="0" xfId="54" applyFont="1" applyBorder="1">
      <alignment/>
      <protection/>
    </xf>
    <xf numFmtId="0" fontId="2" fillId="0" borderId="0" xfId="54" applyFont="1" applyAlignment="1">
      <alignment horizontal="right"/>
      <protection/>
    </xf>
    <xf numFmtId="0" fontId="7" fillId="0" borderId="0" xfId="54" applyFont="1" applyBorder="1">
      <alignment/>
      <protection/>
    </xf>
    <xf numFmtId="0" fontId="6" fillId="0" borderId="0" xfId="54" applyFont="1">
      <alignment/>
      <protection/>
    </xf>
    <xf numFmtId="0" fontId="6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>
      <alignment/>
      <protection/>
    </xf>
    <xf numFmtId="0" fontId="9" fillId="0" borderId="11" xfId="54" applyNumberFormat="1" applyFont="1" applyFill="1" applyBorder="1" applyAlignment="1">
      <alignment/>
      <protection/>
    </xf>
    <xf numFmtId="0" fontId="3" fillId="0" borderId="14" xfId="54" applyFont="1" applyFill="1" applyBorder="1">
      <alignment/>
      <protection/>
    </xf>
    <xf numFmtId="0" fontId="3" fillId="0" borderId="11" xfId="54" applyFont="1" applyFill="1" applyBorder="1">
      <alignment/>
      <protection/>
    </xf>
    <xf numFmtId="0" fontId="3" fillId="0" borderId="14" xfId="54" applyFont="1" applyBorder="1">
      <alignment/>
      <protection/>
    </xf>
    <xf numFmtId="0" fontId="3" fillId="0" borderId="15" xfId="54" applyFont="1" applyFill="1" applyBorder="1" applyAlignment="1">
      <alignment horizontal="center"/>
      <protection/>
    </xf>
    <xf numFmtId="49" fontId="3" fillId="0" borderId="16" xfId="54" applyNumberFormat="1" applyFont="1" applyBorder="1" applyAlignment="1">
      <alignment horizontal="center"/>
      <protection/>
    </xf>
    <xf numFmtId="0" fontId="3" fillId="0" borderId="17" xfId="54" applyFont="1" applyFill="1" applyBorder="1">
      <alignment/>
      <protection/>
    </xf>
    <xf numFmtId="0" fontId="3" fillId="0" borderId="15" xfId="54" applyFont="1" applyFill="1" applyBorder="1">
      <alignment/>
      <protection/>
    </xf>
    <xf numFmtId="0" fontId="3" fillId="0" borderId="17" xfId="54" applyNumberFormat="1" applyFont="1" applyFill="1" applyBorder="1">
      <alignment/>
      <protection/>
    </xf>
    <xf numFmtId="3" fontId="3" fillId="0" borderId="18" xfId="39" applyNumberFormat="1" applyFont="1" applyFill="1" applyBorder="1" applyAlignment="1">
      <alignment/>
    </xf>
    <xf numFmtId="3" fontId="3" fillId="0" borderId="15" xfId="39" applyNumberFormat="1" applyFont="1" applyFill="1" applyBorder="1" applyAlignment="1">
      <alignment/>
    </xf>
    <xf numFmtId="3" fontId="3" fillId="0" borderId="17" xfId="39" applyNumberFormat="1" applyFont="1" applyFill="1" applyBorder="1" applyAlignment="1">
      <alignment/>
    </xf>
    <xf numFmtId="0" fontId="3" fillId="0" borderId="18" xfId="54" applyFont="1" applyBorder="1">
      <alignment/>
      <protection/>
    </xf>
    <xf numFmtId="0" fontId="3" fillId="0" borderId="0" xfId="54" applyFont="1">
      <alignment/>
      <protection/>
    </xf>
    <xf numFmtId="0" fontId="3" fillId="0" borderId="19" xfId="54" applyFont="1" applyFill="1" applyBorder="1">
      <alignment/>
      <protection/>
    </xf>
    <xf numFmtId="0" fontId="9" fillId="0" borderId="17" xfId="54" applyNumberFormat="1" applyFont="1" applyFill="1" applyBorder="1">
      <alignment/>
      <protection/>
    </xf>
    <xf numFmtId="3" fontId="9" fillId="0" borderId="18" xfId="39" applyNumberFormat="1" applyFont="1" applyFill="1" applyBorder="1" applyAlignment="1">
      <alignment/>
    </xf>
    <xf numFmtId="3" fontId="9" fillId="0" borderId="15" xfId="39" applyNumberFormat="1" applyFont="1" applyFill="1" applyBorder="1" applyAlignment="1">
      <alignment/>
    </xf>
    <xf numFmtId="3" fontId="9" fillId="0" borderId="17" xfId="39" applyNumberFormat="1" applyFont="1" applyFill="1" applyBorder="1" applyAlignment="1">
      <alignment/>
    </xf>
    <xf numFmtId="0" fontId="9" fillId="0" borderId="15" xfId="54" applyNumberFormat="1" applyFont="1" applyFill="1" applyBorder="1" applyAlignment="1">
      <alignment/>
      <protection/>
    </xf>
    <xf numFmtId="0" fontId="3" fillId="0" borderId="16" xfId="54" applyNumberFormat="1" applyFont="1" applyBorder="1" applyAlignment="1">
      <alignment horizontal="center"/>
      <protection/>
    </xf>
    <xf numFmtId="0" fontId="9" fillId="0" borderId="15" xfId="54" applyNumberFormat="1" applyFont="1" applyFill="1" applyBorder="1">
      <alignment/>
      <protection/>
    </xf>
    <xf numFmtId="0" fontId="3" fillId="0" borderId="15" xfId="54" applyFont="1" applyFill="1" applyBorder="1" applyAlignment="1" quotePrefix="1">
      <alignment horizontal="center"/>
      <protection/>
    </xf>
    <xf numFmtId="0" fontId="3" fillId="0" borderId="15" xfId="54" applyNumberFormat="1" applyFont="1" applyFill="1" applyBorder="1">
      <alignment/>
      <protection/>
    </xf>
    <xf numFmtId="3" fontId="9" fillId="0" borderId="20" xfId="39" applyNumberFormat="1" applyFont="1" applyFill="1" applyBorder="1" applyAlignment="1">
      <alignment/>
    </xf>
    <xf numFmtId="0" fontId="9" fillId="0" borderId="15" xfId="54" applyFont="1" applyFill="1" applyBorder="1">
      <alignment/>
      <protection/>
    </xf>
    <xf numFmtId="0" fontId="3" fillId="0" borderId="17" xfId="54" applyFont="1" applyFill="1" applyBorder="1" applyAlignment="1">
      <alignment horizontal="right"/>
      <protection/>
    </xf>
    <xf numFmtId="173" fontId="3" fillId="0" borderId="18" xfId="54" applyNumberFormat="1" applyFont="1" applyFill="1" applyBorder="1">
      <alignment/>
      <protection/>
    </xf>
    <xf numFmtId="173" fontId="3" fillId="0" borderId="15" xfId="54" applyNumberFormat="1" applyFont="1" applyFill="1" applyBorder="1">
      <alignment/>
      <protection/>
    </xf>
    <xf numFmtId="173" fontId="3" fillId="0" borderId="17" xfId="54" applyNumberFormat="1" applyFont="1" applyFill="1" applyBorder="1">
      <alignment/>
      <protection/>
    </xf>
    <xf numFmtId="3" fontId="3" fillId="0" borderId="17" xfId="54" applyNumberFormat="1" applyFont="1" applyFill="1" applyBorder="1">
      <alignment/>
      <protection/>
    </xf>
    <xf numFmtId="3" fontId="3" fillId="0" borderId="18" xfId="54" applyNumberFormat="1" applyFont="1" applyFill="1" applyBorder="1">
      <alignment/>
      <protection/>
    </xf>
    <xf numFmtId="0" fontId="3" fillId="0" borderId="21" xfId="54" applyFont="1" applyFill="1" applyBorder="1">
      <alignment/>
      <protection/>
    </xf>
    <xf numFmtId="0" fontId="3" fillId="0" borderId="22" xfId="54" applyFont="1" applyFill="1" applyBorder="1">
      <alignment/>
      <protection/>
    </xf>
    <xf numFmtId="0" fontId="3" fillId="0" borderId="23" xfId="54" applyFont="1" applyFill="1" applyBorder="1">
      <alignment/>
      <protection/>
    </xf>
    <xf numFmtId="173" fontId="3" fillId="0" borderId="10" xfId="54" applyNumberFormat="1" applyFont="1" applyFill="1" applyBorder="1">
      <alignment/>
      <protection/>
    </xf>
    <xf numFmtId="173" fontId="3" fillId="0" borderId="21" xfId="54" applyNumberFormat="1" applyFont="1" applyFill="1" applyBorder="1">
      <alignment/>
      <protection/>
    </xf>
    <xf numFmtId="3" fontId="3" fillId="0" borderId="23" xfId="54" applyNumberFormat="1" applyFont="1" applyFill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4" fillId="0" borderId="0" xfId="54" applyFont="1" applyBorder="1">
      <alignment/>
      <protection/>
    </xf>
    <xf numFmtId="0" fontId="5" fillId="0" borderId="0" xfId="54" applyFont="1" applyBorder="1">
      <alignment/>
      <protection/>
    </xf>
    <xf numFmtId="0" fontId="6" fillId="0" borderId="0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173" fontId="6" fillId="0" borderId="0" xfId="54" applyNumberFormat="1">
      <alignment/>
      <protection/>
    </xf>
    <xf numFmtId="170" fontId="6" fillId="0" borderId="0" xfId="54" applyNumberFormat="1">
      <alignment/>
      <protection/>
    </xf>
    <xf numFmtId="0" fontId="2" fillId="0" borderId="24" xfId="54" applyFont="1" applyFill="1" applyBorder="1" applyAlignment="1">
      <alignment horizontal="center"/>
      <protection/>
    </xf>
    <xf numFmtId="2" fontId="2" fillId="0" borderId="25" xfId="54" applyNumberFormat="1" applyFont="1" applyFill="1" applyBorder="1" applyAlignment="1">
      <alignment horizontal="center"/>
      <protection/>
    </xf>
    <xf numFmtId="2" fontId="2" fillId="0" borderId="26" xfId="54" applyNumberFormat="1" applyFont="1" applyFill="1" applyBorder="1" applyAlignment="1">
      <alignment horizontal="center"/>
      <protection/>
    </xf>
    <xf numFmtId="0" fontId="2" fillId="0" borderId="27" xfId="54" applyFont="1" applyFill="1" applyBorder="1" applyAlignment="1">
      <alignment horizontal="center"/>
      <protection/>
    </xf>
    <xf numFmtId="0" fontId="2" fillId="0" borderId="27" xfId="54" applyFont="1" applyBorder="1">
      <alignment/>
      <protection/>
    </xf>
    <xf numFmtId="0" fontId="2" fillId="0" borderId="21" xfId="54" applyFont="1" applyFill="1" applyBorder="1" applyAlignment="1">
      <alignment horizontal="center"/>
      <protection/>
    </xf>
    <xf numFmtId="49" fontId="2" fillId="0" borderId="22" xfId="54" applyNumberFormat="1" applyFont="1" applyFill="1" applyBorder="1" applyAlignment="1">
      <alignment horizontal="center"/>
      <protection/>
    </xf>
    <xf numFmtId="49" fontId="2" fillId="0" borderId="23" xfId="54" applyNumberFormat="1" applyFont="1" applyFill="1" applyBorder="1" applyAlignment="1">
      <alignment horizontal="center"/>
      <protection/>
    </xf>
    <xf numFmtId="0" fontId="2" fillId="0" borderId="21" xfId="54" applyFont="1" applyFill="1" applyBorder="1">
      <alignment/>
      <protection/>
    </xf>
    <xf numFmtId="0" fontId="2" fillId="0" borderId="23" xfId="54" applyFont="1" applyFill="1" applyBorder="1">
      <alignment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23" xfId="54" applyFont="1" applyFill="1" applyBorder="1" applyAlignment="1">
      <alignment horizontal="center"/>
      <protection/>
    </xf>
    <xf numFmtId="0" fontId="6" fillId="0" borderId="10" xfId="54" applyFont="1" applyBorder="1">
      <alignment/>
      <protection/>
    </xf>
    <xf numFmtId="0" fontId="11" fillId="0" borderId="0" xfId="54" applyFont="1" applyBorder="1" applyAlignment="1">
      <alignment horizontal="center"/>
      <protection/>
    </xf>
    <xf numFmtId="0" fontId="3" fillId="0" borderId="28" xfId="54" applyFont="1" applyFill="1" applyBorder="1">
      <alignment/>
      <protection/>
    </xf>
    <xf numFmtId="3" fontId="3" fillId="0" borderId="29" xfId="39" applyNumberFormat="1" applyFont="1" applyFill="1" applyBorder="1" applyAlignment="1">
      <alignment/>
    </xf>
    <xf numFmtId="3" fontId="9" fillId="0" borderId="29" xfId="39" applyNumberFormat="1" applyFont="1" applyFill="1" applyBorder="1" applyAlignment="1">
      <alignment/>
    </xf>
    <xf numFmtId="3" fontId="9" fillId="0" borderId="30" xfId="39" applyNumberFormat="1" applyFont="1" applyFill="1" applyBorder="1" applyAlignment="1">
      <alignment/>
    </xf>
    <xf numFmtId="3" fontId="9" fillId="0" borderId="31" xfId="39" applyNumberFormat="1" applyFont="1" applyFill="1" applyBorder="1" applyAlignment="1">
      <alignment/>
    </xf>
    <xf numFmtId="173" fontId="3" fillId="0" borderId="29" xfId="54" applyNumberFormat="1" applyFont="1" applyFill="1" applyBorder="1">
      <alignment/>
      <protection/>
    </xf>
    <xf numFmtId="3" fontId="3" fillId="0" borderId="29" xfId="54" applyNumberFormat="1" applyFont="1" applyFill="1" applyBorder="1">
      <alignment/>
      <protection/>
    </xf>
    <xf numFmtId="3" fontId="3" fillId="0" borderId="32" xfId="54" applyNumberFormat="1" applyFont="1" applyFill="1" applyBorder="1">
      <alignment/>
      <protection/>
    </xf>
    <xf numFmtId="0" fontId="10" fillId="0" borderId="33" xfId="52" applyFont="1" applyFill="1" applyBorder="1" applyAlignment="1">
      <alignment horizontal="center"/>
      <protection/>
    </xf>
    <xf numFmtId="0" fontId="12" fillId="0" borderId="32" xfId="54" applyFont="1" applyFill="1" applyBorder="1" applyAlignment="1">
      <alignment horizontal="center"/>
      <protection/>
    </xf>
    <xf numFmtId="0" fontId="2" fillId="0" borderId="24" xfId="54" applyFont="1" applyFill="1" applyBorder="1" applyAlignment="1">
      <alignment horizontal="center"/>
      <protection/>
    </xf>
    <xf numFmtId="0" fontId="2" fillId="0" borderId="26" xfId="54" applyFont="1" applyFill="1" applyBorder="1" applyAlignment="1">
      <alignment horizontal="center"/>
      <protection/>
    </xf>
    <xf numFmtId="0" fontId="10" fillId="0" borderId="24" xfId="54" applyFont="1" applyFill="1" applyBorder="1" applyAlignment="1">
      <alignment horizontal="center"/>
      <protection/>
    </xf>
    <xf numFmtId="0" fontId="9" fillId="0" borderId="26" xfId="52" applyFont="1" applyFill="1" applyBorder="1" applyAlignment="1">
      <alignment horizontal="center"/>
      <protection/>
    </xf>
  </cellXfs>
  <cellStyles count="56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2" xfId="36"/>
    <cellStyle name="Comma 3" xfId="37"/>
    <cellStyle name="Comma 4" xfId="38"/>
    <cellStyle name="Comma_Legacy tables.ex" xfId="39"/>
    <cellStyle name="Dekorfärg1" xfId="40"/>
    <cellStyle name="Dekorfärg2" xfId="41"/>
    <cellStyle name="Dekorfärg3" xfId="42"/>
    <cellStyle name="Dekorfärg4" xfId="43"/>
    <cellStyle name="Dekorfärg5" xfId="44"/>
    <cellStyle name="Dekorfärg6" xfId="45"/>
    <cellStyle name="Dålig" xfId="46"/>
    <cellStyle name="Förklarande text" xfId="47"/>
    <cellStyle name="Indata" xfId="48"/>
    <cellStyle name="Kontrollcell" xfId="49"/>
    <cellStyle name="Länkad cell" xfId="50"/>
    <cellStyle name="Neutral" xfId="51"/>
    <cellStyle name="Normal 2" xfId="52"/>
    <cellStyle name="Normal 3" xfId="53"/>
    <cellStyle name="Normal_Legacy tables.ex" xfId="54"/>
    <cellStyle name="Percent 2" xfId="55"/>
    <cellStyle name="Percent 3" xfId="56"/>
    <cellStyle name="Percent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Comma [0]" xfId="65"/>
    <cellStyle name="Utdata" xfId="66"/>
    <cellStyle name="Currency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My%20Documents\Tools\Adilisha\Final%20edit%20Apr02\April02\Excel%20tables%20updated%20Apr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Documents%20and%20Settings\tlewis\My%20Documents\Training%20events\Adilisha\case%20study\FM%20Legacy%20case%20study%20mast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3\Activities%20and%20handouts\Day%201\Planning%20session\Apportionment%20ex.result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3\Activities%20and%20handouts\Day%202\Day%202\Apportionment%20ex.resul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My%20Documents\Training\Materials\FM2\Tools\Adilisha\Final%20edit%20Apr02\AJ%20draft%203%20Adilisha%2018Apr02\FM%20Legacy%20case%20study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3\Activities\Case%20study\HSC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3\Activities%20and%20handouts\Day%202\Case%20study\HSC%20tab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1\FM1%20support%20materials\Archive\Old%20FM1%20ta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3\Activities%20and%20handouts\Day%202\Day%202\Acorns%20cashflow.e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3\Activities\Keeping%20accts%20alternative\Cash%20accounting.e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Training\Training%20programme\Course%20materials\FM3\Activities%20and%20handouts\Day%202\Keeping%20accts%20alternative\Cash%20accounting.e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FDE4~1.MUS\LOCALS~1\Temp\Temporary%20Directory%201%20for%20sample%20docs.zip\sample%20docs\Master%20text%20Word%20version\LINGO%20dono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ENGROCER\Company\My%20Documents\Training\Materials\FM1\Exercises\FM1%20tables%20Oct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B1"/>
      <sheetName val="BB2"/>
      <sheetName val="BB3"/>
      <sheetName val="PC1"/>
      <sheetName val="PC2"/>
      <sheetName val="COA1"/>
      <sheetName val="RP1"/>
      <sheetName val="IE1"/>
      <sheetName val="Vehicle Log Sheet"/>
      <sheetName val="Budget 1"/>
      <sheetName val="Budget 2"/>
      <sheetName val="Bad budget"/>
      <sheetName val="Budget 3"/>
      <sheetName val="Budget 4"/>
      <sheetName val="Activity 3.4 "/>
      <sheetName val="Activity 3.4 Answer"/>
      <sheetName val="BM1"/>
    </sheetNames>
    <sheetDataSet>
      <sheetData sheetId="12">
        <row r="4">
          <cell r="B4" t="str">
            <v>Project:</v>
          </cell>
          <cell r="C4" t="str">
            <v>Legal Advice Service for Women  (LAS)</v>
          </cell>
        </row>
        <row r="5">
          <cell r="B5" t="str">
            <v>Budget Period:</v>
          </cell>
          <cell r="C5" t="str">
            <v>1 January to 31 December 200x</v>
          </cell>
        </row>
        <row r="6">
          <cell r="B6" t="str">
            <v>Budget Currency:</v>
          </cell>
          <cell r="C6" t="str">
            <v>US Dollars</v>
          </cell>
        </row>
        <row r="7">
          <cell r="B7" t="str">
            <v>Total Budget:</v>
          </cell>
          <cell r="C7">
            <v>42581.4</v>
          </cell>
        </row>
        <row r="8">
          <cell r="B8" t="str">
            <v>All figures in USD</v>
          </cell>
        </row>
        <row r="9">
          <cell r="A9" t="str">
            <v>Budget</v>
          </cell>
          <cell r="B9" t="str">
            <v>Budget item/description</v>
          </cell>
          <cell r="C9" t="str">
            <v>Unit</v>
          </cell>
          <cell r="D9" t="str">
            <v>Unit Cost</v>
          </cell>
          <cell r="E9" t="str">
            <v>Quantity</v>
          </cell>
          <cell r="F9" t="str">
            <v>Total</v>
          </cell>
          <cell r="G9" t="str">
            <v>Notes</v>
          </cell>
        </row>
        <row r="10">
          <cell r="A10" t="str">
            <v>Item</v>
          </cell>
          <cell r="F10" t="str">
            <v>Cost</v>
          </cell>
        </row>
        <row r="11">
          <cell r="A11" t="str">
            <v>A</v>
          </cell>
          <cell r="B11" t="str">
            <v>Project Staff Costs</v>
          </cell>
          <cell r="F11">
            <v>18159</v>
          </cell>
        </row>
        <row r="12">
          <cell r="A12" t="str">
            <v>A1</v>
          </cell>
          <cell r="B12" t="str">
            <v>Chief Executive Officer (CEO)</v>
          </cell>
          <cell r="C12" t="str">
            <v>Month</v>
          </cell>
          <cell r="D12">
            <v>200</v>
          </cell>
          <cell r="E12">
            <v>12</v>
          </cell>
          <cell r="F12">
            <v>2400</v>
          </cell>
          <cell r="G12" t="str">
            <v>@ $400 pcm spending 50% of her time on the LAS</v>
          </cell>
        </row>
        <row r="13">
          <cell r="A13" t="str">
            <v>A2</v>
          </cell>
          <cell r="B13" t="str">
            <v>Legal Adviser</v>
          </cell>
          <cell r="C13" t="str">
            <v>Month</v>
          </cell>
          <cell r="D13">
            <v>350</v>
          </cell>
          <cell r="E13">
            <v>12</v>
          </cell>
          <cell r="F13">
            <v>4200</v>
          </cell>
          <cell r="G13" t="str">
            <v>Full time post</v>
          </cell>
        </row>
        <row r="14">
          <cell r="A14" t="str">
            <v>A3</v>
          </cell>
          <cell r="B14" t="str">
            <v>Medical Insurance</v>
          </cell>
          <cell r="C14" t="str">
            <v>Month</v>
          </cell>
          <cell r="D14">
            <v>99</v>
          </cell>
          <cell r="E14">
            <v>12</v>
          </cell>
          <cell r="F14">
            <v>1188</v>
          </cell>
          <cell r="G14" t="str">
            <v>@ 18% of all gross salaries for this project</v>
          </cell>
        </row>
        <row r="15">
          <cell r="A15" t="str">
            <v>A4</v>
          </cell>
          <cell r="B15" t="str">
            <v>Social Security/Employers' Taxes</v>
          </cell>
          <cell r="C15" t="str">
            <v>Month</v>
          </cell>
          <cell r="D15">
            <v>60.5</v>
          </cell>
          <cell r="E15">
            <v>12</v>
          </cell>
          <cell r="F15">
            <v>726</v>
          </cell>
          <cell r="G15" t="str">
            <v>@ 11% of all gross salaries for this project]</v>
          </cell>
        </row>
        <row r="16">
          <cell r="A16" t="str">
            <v>A5</v>
          </cell>
          <cell r="B16" t="str">
            <v>Staff Recruitment</v>
          </cell>
          <cell r="C16" t="str">
            <v>Advert entry</v>
          </cell>
          <cell r="D16">
            <v>125</v>
          </cell>
          <cell r="E16">
            <v>2</v>
          </cell>
          <cell r="F16">
            <v>250</v>
          </cell>
          <cell r="G16" t="str">
            <v>For Legal Adviser in national press</v>
          </cell>
        </row>
        <row r="17">
          <cell r="A17" t="str">
            <v>A6</v>
          </cell>
          <cell r="B17" t="str">
            <v>Staff Training</v>
          </cell>
          <cell r="C17" t="str">
            <v>Person day</v>
          </cell>
          <cell r="D17">
            <v>75</v>
          </cell>
          <cell r="E17">
            <v>15</v>
          </cell>
          <cell r="F17">
            <v>1125</v>
          </cell>
          <cell r="G17" t="str">
            <v>10 days for Legal Adviser, 5 days for CEO</v>
          </cell>
        </row>
        <row r="18">
          <cell r="A18" t="str">
            <v>A7</v>
          </cell>
          <cell r="B18" t="str">
            <v>Volunteers Recruitment</v>
          </cell>
          <cell r="C18" t="str">
            <v>Advert entry</v>
          </cell>
          <cell r="D18">
            <v>40</v>
          </cell>
          <cell r="E18">
            <v>12</v>
          </cell>
          <cell r="F18">
            <v>480</v>
          </cell>
          <cell r="G18" t="str">
            <v>For radio and local press adverts</v>
          </cell>
        </row>
        <row r="19">
          <cell r="A19" t="str">
            <v>A8</v>
          </cell>
          <cell r="B19" t="str">
            <v>Volunteers Expenses</v>
          </cell>
          <cell r="C19" t="str">
            <v>Session</v>
          </cell>
          <cell r="D19">
            <v>8</v>
          </cell>
          <cell r="E19">
            <v>230</v>
          </cell>
          <cell r="F19">
            <v>1840</v>
          </cell>
          <cell r="G19" t="str">
            <v>4 sessions per week plus 1 support meeting per week x 46 weeks</v>
          </cell>
        </row>
        <row r="20">
          <cell r="A20" t="str">
            <v>A9</v>
          </cell>
          <cell r="B20" t="str">
            <v>Volunteers Training</v>
          </cell>
          <cell r="C20" t="str">
            <v>Session</v>
          </cell>
          <cell r="D20">
            <v>75</v>
          </cell>
          <cell r="E20">
            <v>6</v>
          </cell>
          <cell r="F20">
            <v>450</v>
          </cell>
          <cell r="G20" t="str">
            <v>Estimate to cover refreshments and materials</v>
          </cell>
        </row>
        <row r="21">
          <cell r="A21" t="str">
            <v>A10</v>
          </cell>
          <cell r="B21" t="str">
            <v>Transport</v>
          </cell>
          <cell r="C21" t="str">
            <v>Km travelled</v>
          </cell>
          <cell r="D21">
            <v>1</v>
          </cell>
          <cell r="E21">
            <v>5500</v>
          </cell>
          <cell r="F21">
            <v>5500</v>
          </cell>
          <cell r="G21" t="str">
            <v>Estimate average 500 km travelled per month, for 11 months</v>
          </cell>
        </row>
        <row r="23">
          <cell r="A23" t="str">
            <v>B</v>
          </cell>
          <cell r="B23" t="str">
            <v>Direct Project Costs</v>
          </cell>
          <cell r="F23">
            <v>5975</v>
          </cell>
        </row>
        <row r="24">
          <cell r="A24" t="str">
            <v>B1</v>
          </cell>
          <cell r="B24" t="str">
            <v>Room Hire</v>
          </cell>
          <cell r="C24" t="str">
            <v>Session</v>
          </cell>
          <cell r="D24">
            <v>15</v>
          </cell>
          <cell r="E24">
            <v>184</v>
          </cell>
          <cell r="F24">
            <v>2760</v>
          </cell>
          <cell r="G24" t="str">
            <v>4 sessions per week x 46 weeks</v>
          </cell>
        </row>
        <row r="25">
          <cell r="A25" t="str">
            <v>B2</v>
          </cell>
          <cell r="B25" t="str">
            <v>Publicity</v>
          </cell>
          <cell r="C25" t="str">
            <v>Lump sum</v>
          </cell>
          <cell r="D25">
            <v>740</v>
          </cell>
          <cell r="E25">
            <v>1</v>
          </cell>
          <cell r="F25">
            <v>740</v>
          </cell>
          <cell r="G25" t="str">
            <v>For 2,000 Leaflets and 100 posters, per quotation</v>
          </cell>
        </row>
        <row r="26">
          <cell r="A26" t="str">
            <v>B3</v>
          </cell>
          <cell r="B26" t="str">
            <v>Helpline telephone </v>
          </cell>
          <cell r="C26" t="str">
            <v>Month</v>
          </cell>
          <cell r="D26">
            <v>90</v>
          </cell>
          <cell r="E26">
            <v>10</v>
          </cell>
          <cell r="F26">
            <v>900</v>
          </cell>
          <cell r="G26" t="str">
            <v>Estimate for advice line</v>
          </cell>
        </row>
        <row r="27">
          <cell r="A27" t="str">
            <v>B4</v>
          </cell>
          <cell r="B27" t="str">
            <v>Books, manuals, publications</v>
          </cell>
          <cell r="C27" t="str">
            <v>Lump sum</v>
          </cell>
          <cell r="D27">
            <v>425</v>
          </cell>
          <cell r="E27">
            <v>1</v>
          </cell>
          <cell r="F27">
            <v>425</v>
          </cell>
          <cell r="G27" t="str">
            <v>Estimate, for the Advice Service resources library</v>
          </cell>
        </row>
        <row r="28">
          <cell r="A28" t="str">
            <v>B5</v>
          </cell>
          <cell r="B28" t="str">
            <v>Training materials</v>
          </cell>
          <cell r="C28" t="str">
            <v>Month</v>
          </cell>
          <cell r="D28">
            <v>70</v>
          </cell>
          <cell r="E28">
            <v>10</v>
          </cell>
          <cell r="F28">
            <v>700</v>
          </cell>
          <cell r="G28" t="str">
            <v>Estimate for advice leaflets, photocopies</v>
          </cell>
        </row>
        <row r="29">
          <cell r="A29" t="str">
            <v>B6</v>
          </cell>
          <cell r="B29" t="str">
            <v>Evaluation</v>
          </cell>
          <cell r="C29" t="str">
            <v>Lump sum</v>
          </cell>
          <cell r="D29">
            <v>450</v>
          </cell>
          <cell r="E29">
            <v>1</v>
          </cell>
          <cell r="F29">
            <v>450</v>
          </cell>
          <cell r="G29" t="str">
            <v>Estimate</v>
          </cell>
        </row>
        <row r="31">
          <cell r="A31" t="str">
            <v>C</v>
          </cell>
          <cell r="B31" t="str">
            <v>Capital Equipment</v>
          </cell>
          <cell r="F31">
            <v>2395</v>
          </cell>
        </row>
        <row r="32">
          <cell r="A32" t="str">
            <v>C1</v>
          </cell>
          <cell r="B32" t="str">
            <v>Computer equipment</v>
          </cell>
          <cell r="C32" t="str">
            <v>Item</v>
          </cell>
          <cell r="D32">
            <v>2395</v>
          </cell>
          <cell r="E32">
            <v>1</v>
          </cell>
          <cell r="F32">
            <v>2395</v>
          </cell>
          <cell r="G32" t="str">
            <v>For Desktop PC, printer, UPS and software as per quotation</v>
          </cell>
        </row>
        <row r="34">
          <cell r="A34" t="str">
            <v>D</v>
          </cell>
          <cell r="B34" t="str">
            <v>Project Support Costs</v>
          </cell>
          <cell r="F34">
            <v>16052.4</v>
          </cell>
        </row>
        <row r="35">
          <cell r="A35" t="str">
            <v>D1</v>
          </cell>
          <cell r="B35" t="str">
            <v>Programme administration</v>
          </cell>
          <cell r="C35" t="str">
            <v>Lump sum</v>
          </cell>
          <cell r="D35">
            <v>2918.4</v>
          </cell>
          <cell r="E35">
            <v>1</v>
          </cell>
          <cell r="F35">
            <v>2918.4</v>
          </cell>
          <cell r="G35" t="str">
            <v>Contribution to rent, utilities, telephone/fax, etc. @ 40% of total</v>
          </cell>
        </row>
        <row r="36">
          <cell r="A36" t="str">
            <v>D2</v>
          </cell>
          <cell r="B36" t="str">
            <v>Support staff</v>
          </cell>
          <cell r="C36" t="str">
            <v>Lump sum</v>
          </cell>
          <cell r="D36">
            <v>3942</v>
          </cell>
          <cell r="E36">
            <v>1</v>
          </cell>
          <cell r="F36">
            <v>3942</v>
          </cell>
          <cell r="G36" t="str">
            <v>40% time spent on LAS project</v>
          </cell>
        </row>
        <row r="37">
          <cell r="A37" t="str">
            <v>D3</v>
          </cell>
          <cell r="B37" t="str">
            <v>Vehicle &amp; equipment</v>
          </cell>
          <cell r="C37" t="str">
            <v>Lump sum</v>
          </cell>
          <cell r="D37">
            <v>1848</v>
          </cell>
          <cell r="E37">
            <v>1</v>
          </cell>
          <cell r="F37">
            <v>1848</v>
          </cell>
          <cell r="G37" t="str">
            <v>Contribution to capital equipment costs @40%</v>
          </cell>
        </row>
        <row r="38">
          <cell r="A38" t="str">
            <v>D4</v>
          </cell>
          <cell r="B38" t="str">
            <v>Project equipment</v>
          </cell>
          <cell r="C38" t="str">
            <v>Lump sum</v>
          </cell>
          <cell r="D38">
            <v>7344</v>
          </cell>
          <cell r="E38">
            <v>1</v>
          </cell>
          <cell r="F38">
            <v>7344</v>
          </cell>
          <cell r="G38" t="str">
            <v>Contribution to capital vehicle costs @40%</v>
          </cell>
        </row>
        <row r="40">
          <cell r="B40" t="str">
            <v>TOTAL</v>
          </cell>
          <cell r="F40">
            <v>42581.4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A"/>
      <sheetName val="LAS"/>
      <sheetName val="GAT"/>
      <sheetName val="Cons"/>
      <sheetName val="CS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</sheetNames>
    <sheetDataSet>
      <sheetData sheetId="3">
        <row r="31">
          <cell r="F31">
            <v>16052.4</v>
          </cell>
        </row>
      </sheetData>
      <sheetData sheetId="4">
        <row r="26">
          <cell r="F26">
            <v>8026.2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pportion results2"/>
    </sheetNames>
    <sheetDataSet>
      <sheetData sheetId="0">
        <row r="11">
          <cell r="K11">
            <v>492000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portion results2"/>
    </sheetNames>
    <sheetDataSet>
      <sheetData sheetId="0">
        <row r="11">
          <cell r="K11">
            <v>492000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A"/>
      <sheetName val="LAS"/>
      <sheetName val="GAT"/>
      <sheetName val="Cons"/>
      <sheetName val="CS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</sheetNames>
    <sheetDataSet>
      <sheetData sheetId="5">
        <row r="9">
          <cell r="F9">
            <v>9855</v>
          </cell>
        </row>
        <row r="21">
          <cell r="F21">
            <v>7296</v>
          </cell>
        </row>
        <row r="34">
          <cell r="F34">
            <v>4620</v>
          </cell>
        </row>
        <row r="42">
          <cell r="F42">
            <v>18360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C project budget"/>
      <sheetName val="HSC budget rpt"/>
      <sheetName val="HSC Balance sht"/>
      <sheetName val="HSC I&amp;E"/>
      <sheetName val="HSC Balance sht (2)"/>
      <sheetName val="HSC I&amp;E (2)"/>
    </sheetNames>
    <sheetDataSet>
      <sheetData sheetId="0">
        <row r="1">
          <cell r="L1">
            <v>110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SC project budget"/>
      <sheetName val="HSC budget rpt"/>
      <sheetName val="HSC Balance sht"/>
      <sheetName val="HSC I&amp;E"/>
      <sheetName val="HSC Balance sht (2)"/>
      <sheetName val="HSC I&amp;E (2)"/>
    </sheetNames>
    <sheetDataSet>
      <sheetData sheetId="0">
        <row r="1">
          <cell r="L1">
            <v>110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gacy Consolidated"/>
      <sheetName val="LAS Budget Worksheet"/>
    </sheetNames>
    <sheetDataSet>
      <sheetData sheetId="0">
        <row r="18">
          <cell r="I18">
            <v>111700</v>
          </cell>
        </row>
        <row r="54">
          <cell r="H54">
            <v>40131</v>
          </cell>
          <cell r="I54">
            <v>107576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completed"/>
      <sheetName val="Acorns blank cashflow"/>
    </sheetNames>
    <sheetDataSet>
      <sheetData sheetId="0">
        <row r="1">
          <cell r="A1" t="str">
            <v>CASHFLOW FORECAST - Acorns Pre-School Group</v>
          </cell>
          <cell r="L1" t="str">
            <v>[Suggested Answer]</v>
          </cell>
        </row>
        <row r="2">
          <cell r="A2" t="str">
            <v>[All figures in US$]</v>
          </cell>
        </row>
        <row r="3">
          <cell r="A3" t="str">
            <v>Months:</v>
          </cell>
          <cell r="B3" t="str">
            <v>Jan</v>
          </cell>
          <cell r="C3" t="str">
            <v>Feb</v>
          </cell>
          <cell r="D3" t="str">
            <v>Mar</v>
          </cell>
          <cell r="E3" t="str">
            <v>Apr</v>
          </cell>
          <cell r="F3" t="str">
            <v>May</v>
          </cell>
          <cell r="G3" t="str">
            <v>Jun</v>
          </cell>
          <cell r="H3" t="str">
            <v>Jul</v>
          </cell>
          <cell r="I3" t="str">
            <v>Aug</v>
          </cell>
          <cell r="J3" t="str">
            <v>Sep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TOTAL</v>
          </cell>
        </row>
        <row r="4">
          <cell r="A4" t="str">
            <v>Receipts</v>
          </cell>
        </row>
        <row r="5">
          <cell r="A5" t="str">
            <v>Fees</v>
          </cell>
          <cell r="B5">
            <v>2400</v>
          </cell>
          <cell r="E5">
            <v>2400</v>
          </cell>
          <cell r="J5">
            <v>2400</v>
          </cell>
          <cell r="M5">
            <v>800</v>
          </cell>
          <cell r="N5">
            <v>8000</v>
          </cell>
        </row>
        <row r="6">
          <cell r="A6" t="str">
            <v>DFID Grant</v>
          </cell>
          <cell r="I6">
            <v>4000</v>
          </cell>
          <cell r="N6">
            <v>4000</v>
          </cell>
        </row>
        <row r="7">
          <cell r="A7" t="str">
            <v>Fundraising</v>
          </cell>
          <cell r="L7">
            <v>1000</v>
          </cell>
          <cell r="N7">
            <v>1000</v>
          </cell>
        </row>
        <row r="8">
          <cell r="A8" t="str">
            <v>Bank Interest</v>
          </cell>
          <cell r="M8">
            <v>50</v>
          </cell>
          <cell r="N8">
            <v>50</v>
          </cell>
        </row>
        <row r="9">
          <cell r="A9" t="str">
            <v>A.  Total Receipts</v>
          </cell>
          <cell r="B9">
            <v>2400</v>
          </cell>
          <cell r="C9">
            <v>0</v>
          </cell>
          <cell r="D9">
            <v>0</v>
          </cell>
          <cell r="E9">
            <v>2400</v>
          </cell>
          <cell r="F9">
            <v>0</v>
          </cell>
          <cell r="G9">
            <v>0</v>
          </cell>
          <cell r="H9">
            <v>0</v>
          </cell>
          <cell r="I9">
            <v>4000</v>
          </cell>
          <cell r="J9">
            <v>2400</v>
          </cell>
          <cell r="K9">
            <v>0</v>
          </cell>
          <cell r="L9">
            <v>1000</v>
          </cell>
          <cell r="M9">
            <v>850</v>
          </cell>
          <cell r="N9">
            <v>13050</v>
          </cell>
        </row>
        <row r="10">
          <cell r="A10" t="str">
            <v>Payments</v>
          </cell>
        </row>
        <row r="11">
          <cell r="A11" t="str">
            <v>Computer</v>
          </cell>
          <cell r="J11">
            <v>3000</v>
          </cell>
          <cell r="N11">
            <v>3000</v>
          </cell>
        </row>
        <row r="12">
          <cell r="A12" t="str">
            <v>Salaries (all)</v>
          </cell>
          <cell r="B12">
            <v>200</v>
          </cell>
          <cell r="C12">
            <v>200</v>
          </cell>
          <cell r="D12">
            <v>200</v>
          </cell>
          <cell r="E12">
            <v>200</v>
          </cell>
          <cell r="F12">
            <v>200</v>
          </cell>
          <cell r="G12">
            <v>200</v>
          </cell>
          <cell r="H12">
            <v>350</v>
          </cell>
          <cell r="I12">
            <v>350</v>
          </cell>
          <cell r="J12">
            <v>350</v>
          </cell>
          <cell r="K12">
            <v>350</v>
          </cell>
          <cell r="L12">
            <v>350</v>
          </cell>
          <cell r="M12">
            <v>350</v>
          </cell>
          <cell r="N12">
            <v>3300</v>
          </cell>
        </row>
        <row r="13">
          <cell r="A13" t="str">
            <v>Rent and utilities</v>
          </cell>
          <cell r="B13">
            <v>600</v>
          </cell>
          <cell r="E13">
            <v>600</v>
          </cell>
          <cell r="H13">
            <v>600</v>
          </cell>
          <cell r="K13">
            <v>600</v>
          </cell>
          <cell r="N13">
            <v>2400</v>
          </cell>
        </row>
        <row r="14">
          <cell r="A14" t="str">
            <v>Insurance</v>
          </cell>
          <cell r="E14">
            <v>500</v>
          </cell>
          <cell r="N14">
            <v>500</v>
          </cell>
        </row>
        <row r="15">
          <cell r="A15" t="str">
            <v>Materials</v>
          </cell>
          <cell r="B15">
            <v>500</v>
          </cell>
          <cell r="E15">
            <v>125</v>
          </cell>
          <cell r="H15">
            <v>250</v>
          </cell>
          <cell r="K15">
            <v>125</v>
          </cell>
          <cell r="N15">
            <v>1000</v>
          </cell>
        </row>
        <row r="16">
          <cell r="A16" t="str">
            <v>Office Supplies</v>
          </cell>
          <cell r="B16">
            <v>100</v>
          </cell>
          <cell r="C16">
            <v>100</v>
          </cell>
          <cell r="D16">
            <v>100</v>
          </cell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1200</v>
          </cell>
        </row>
        <row r="17">
          <cell r="A17" t="str">
            <v>Audit fee</v>
          </cell>
          <cell r="F17">
            <v>250</v>
          </cell>
          <cell r="N17">
            <v>250</v>
          </cell>
        </row>
        <row r="18">
          <cell r="A18" t="str">
            <v>Food</v>
          </cell>
          <cell r="B18">
            <v>100</v>
          </cell>
          <cell r="C18">
            <v>100</v>
          </cell>
          <cell r="D18">
            <v>100</v>
          </cell>
          <cell r="E18">
            <v>100</v>
          </cell>
          <cell r="F18">
            <v>100</v>
          </cell>
          <cell r="G18">
            <v>100</v>
          </cell>
          <cell r="H18">
            <v>100</v>
          </cell>
          <cell r="I18">
            <v>0</v>
          </cell>
          <cell r="J18">
            <v>100</v>
          </cell>
          <cell r="K18">
            <v>100</v>
          </cell>
          <cell r="L18">
            <v>100</v>
          </cell>
          <cell r="M18">
            <v>200</v>
          </cell>
          <cell r="N18">
            <v>1200</v>
          </cell>
        </row>
        <row r="19">
          <cell r="A19" t="str">
            <v>B. Total Payments</v>
          </cell>
          <cell r="B19">
            <v>1500</v>
          </cell>
          <cell r="C19">
            <v>400</v>
          </cell>
          <cell r="D19">
            <v>400</v>
          </cell>
          <cell r="E19">
            <v>1625</v>
          </cell>
          <cell r="F19">
            <v>650</v>
          </cell>
          <cell r="G19">
            <v>400</v>
          </cell>
          <cell r="H19">
            <v>1400</v>
          </cell>
          <cell r="I19">
            <v>450</v>
          </cell>
          <cell r="J19">
            <v>3550</v>
          </cell>
          <cell r="K19">
            <v>1275</v>
          </cell>
          <cell r="L19">
            <v>550</v>
          </cell>
          <cell r="M19">
            <v>650</v>
          </cell>
          <cell r="N19">
            <v>12850</v>
          </cell>
        </row>
        <row r="20">
          <cell r="A20" t="str">
            <v>C.  Net Cashflow for month</v>
          </cell>
          <cell r="B20">
            <v>900</v>
          </cell>
          <cell r="C20">
            <v>-400</v>
          </cell>
          <cell r="D20">
            <v>-400</v>
          </cell>
          <cell r="E20">
            <v>775</v>
          </cell>
          <cell r="F20">
            <v>-650</v>
          </cell>
          <cell r="G20">
            <v>-400</v>
          </cell>
          <cell r="H20">
            <v>-1400</v>
          </cell>
          <cell r="I20">
            <v>3550</v>
          </cell>
          <cell r="J20">
            <v>-1150</v>
          </cell>
          <cell r="K20">
            <v>-1275</v>
          </cell>
          <cell r="L20">
            <v>450</v>
          </cell>
          <cell r="M20">
            <v>200</v>
          </cell>
        </row>
        <row r="21">
          <cell r="A21" t="str">
            <v>D.  Cash Balance B/F</v>
          </cell>
          <cell r="B21">
            <v>250</v>
          </cell>
          <cell r="C21">
            <v>1150</v>
          </cell>
          <cell r="D21">
            <v>750</v>
          </cell>
          <cell r="E21">
            <v>350</v>
          </cell>
          <cell r="F21">
            <v>1125</v>
          </cell>
          <cell r="G21">
            <v>475</v>
          </cell>
          <cell r="H21">
            <v>75</v>
          </cell>
          <cell r="I21">
            <v>-1325</v>
          </cell>
          <cell r="J21">
            <v>2225</v>
          </cell>
          <cell r="K21">
            <v>1075</v>
          </cell>
          <cell r="L21">
            <v>-200</v>
          </cell>
          <cell r="M21">
            <v>250</v>
          </cell>
        </row>
        <row r="23">
          <cell r="A23" t="str">
            <v>E.  Cash Balance (C/F)</v>
          </cell>
          <cell r="B23">
            <v>1150</v>
          </cell>
          <cell r="C23">
            <v>750</v>
          </cell>
          <cell r="D23">
            <v>350</v>
          </cell>
          <cell r="E23">
            <v>1125</v>
          </cell>
          <cell r="F23">
            <v>475</v>
          </cell>
          <cell r="G23">
            <v>75</v>
          </cell>
          <cell r="H23">
            <v>-1325</v>
          </cell>
          <cell r="I23">
            <v>2225</v>
          </cell>
          <cell r="J23">
            <v>1075</v>
          </cell>
          <cell r="K23">
            <v>-200</v>
          </cell>
          <cell r="L23">
            <v>250</v>
          </cell>
          <cell r="M23">
            <v>450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C Book exercise"/>
      <sheetName val="PC Book answer"/>
      <sheetName val="Bankbook ex"/>
      <sheetName val="Bankbook completed"/>
      <sheetName val="R&amp;P"/>
    </sheetNames>
    <sheetDataSet>
      <sheetData sheetId="3">
        <row r="3">
          <cell r="A3" t="str">
            <v>ANALYSED CASH BOOK – RECEIPTS PAGE </v>
          </cell>
        </row>
        <row r="4">
          <cell r="A4" t="str">
            <v>LEGACY PROJECT US DOLLAR CHEQUE ACCOUNT</v>
          </cell>
          <cell r="E4" t="str">
            <v>MONTH: August 200x     </v>
          </cell>
          <cell r="I4" t="str">
            <v>B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</row>
        <row r="7">
          <cell r="A7" t="str">
            <v>DETAILS OF MONEY RECEIVED</v>
          </cell>
          <cell r="E7" t="str">
            <v>ANALYSIS OF RECEIPT</v>
          </cell>
        </row>
        <row r="8">
          <cell r="A8" t="str">
            <v>Date</v>
          </cell>
          <cell r="B8" t="str">
            <v>Description </v>
          </cell>
          <cell r="C8" t="str">
            <v>Receipt No.</v>
          </cell>
          <cell r="D8" t="str">
            <v>Amount</v>
          </cell>
          <cell r="E8" t="str">
            <v>USAID</v>
          </cell>
          <cell r="F8" t="str">
            <v>Bilance</v>
          </cell>
          <cell r="G8" t="str">
            <v>Donations</v>
          </cell>
          <cell r="H8" t="str">
            <v>Fees</v>
          </cell>
          <cell r="I8" t="str">
            <v>Other</v>
          </cell>
        </row>
        <row r="9">
          <cell r="D9" t="str">
            <v>$</v>
          </cell>
          <cell r="E9" t="str">
            <v>Grant</v>
          </cell>
          <cell r="F9" t="str">
            <v>Grant</v>
          </cell>
          <cell r="I9" t="str">
            <v>(specify)</v>
          </cell>
        </row>
        <row r="10">
          <cell r="E10">
            <v>1020</v>
          </cell>
          <cell r="F10">
            <v>1030</v>
          </cell>
          <cell r="G10">
            <v>1110</v>
          </cell>
          <cell r="H10">
            <v>1120</v>
          </cell>
        </row>
        <row r="11">
          <cell r="A11">
            <v>37477</v>
          </cell>
          <cell r="B11" t="str">
            <v>Course fees for August workshop</v>
          </cell>
          <cell r="C11">
            <v>19</v>
          </cell>
          <cell r="D11">
            <v>200</v>
          </cell>
          <cell r="H11">
            <v>200</v>
          </cell>
        </row>
        <row r="12">
          <cell r="A12">
            <v>37487</v>
          </cell>
          <cell r="B12" t="str">
            <v>Cash donation from clients</v>
          </cell>
          <cell r="C12">
            <v>20</v>
          </cell>
          <cell r="D12">
            <v>18</v>
          </cell>
          <cell r="G12">
            <v>18</v>
          </cell>
        </row>
        <row r="13">
          <cell r="A13">
            <v>37488</v>
          </cell>
          <cell r="B13" t="str">
            <v>USAID grant </v>
          </cell>
          <cell r="C13">
            <v>21</v>
          </cell>
          <cell r="D13">
            <v>24500</v>
          </cell>
          <cell r="E13">
            <v>24500</v>
          </cell>
        </row>
        <row r="14">
          <cell r="A14">
            <v>37493</v>
          </cell>
          <cell r="B14" t="str">
            <v>Consultancy fee</v>
          </cell>
          <cell r="C14">
            <v>22</v>
          </cell>
          <cell r="D14">
            <v>150</v>
          </cell>
          <cell r="H14">
            <v>150</v>
          </cell>
        </row>
        <row r="15">
          <cell r="A15">
            <v>37499</v>
          </cell>
          <cell r="B15" t="str">
            <v>Public donation</v>
          </cell>
          <cell r="C15">
            <v>23</v>
          </cell>
          <cell r="D15">
            <v>15</v>
          </cell>
          <cell r="G15">
            <v>15</v>
          </cell>
        </row>
        <row r="27">
          <cell r="A27" t="str">
            <v>TOTAL RECEIPTS:</v>
          </cell>
          <cell r="D27">
            <v>24883</v>
          </cell>
          <cell r="E27">
            <v>24500</v>
          </cell>
          <cell r="F27">
            <v>0</v>
          </cell>
          <cell r="G27">
            <v>33</v>
          </cell>
          <cell r="H27">
            <v>350</v>
          </cell>
          <cell r="I27">
            <v>0</v>
          </cell>
        </row>
        <row r="28">
          <cell r="A28" t="str">
            <v>Plus: Bank balance brought forward from last month:</v>
          </cell>
          <cell r="D28">
            <v>425</v>
          </cell>
        </row>
        <row r="29">
          <cell r="A29" t="str">
            <v>Less: payments made during the month:</v>
          </cell>
          <cell r="D29">
            <v>-2821.3299999999995</v>
          </cell>
        </row>
        <row r="30">
          <cell r="A30" t="str">
            <v>Balance to be carried forward to next month:</v>
          </cell>
          <cell r="D30">
            <v>22486.670000000002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C Book exercise"/>
      <sheetName val="PC Book answer"/>
      <sheetName val="Bankbook ex"/>
      <sheetName val="Bankbook completed"/>
      <sheetName val="R&amp;P"/>
    </sheetNames>
    <sheetDataSet>
      <sheetData sheetId="3">
        <row r="3">
          <cell r="A3" t="str">
            <v>ANALYSED CASH BOOK – RECEIPTS PAGE </v>
          </cell>
        </row>
        <row r="4">
          <cell r="A4" t="str">
            <v>LEGACY PROJECT US DOLLAR CHEQUE ACCOUNT</v>
          </cell>
          <cell r="E4" t="str">
            <v>MONTH: August 200x     </v>
          </cell>
          <cell r="I4" t="str">
            <v>B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</row>
        <row r="7">
          <cell r="A7" t="str">
            <v>DETAILS OF MONEY RECEIVED</v>
          </cell>
          <cell r="E7" t="str">
            <v>ANALYSIS OF RECEIPT</v>
          </cell>
        </row>
        <row r="8">
          <cell r="A8" t="str">
            <v>Date</v>
          </cell>
          <cell r="B8" t="str">
            <v>Description </v>
          </cell>
          <cell r="C8" t="str">
            <v>Receipt No.</v>
          </cell>
          <cell r="D8" t="str">
            <v>Amount</v>
          </cell>
          <cell r="E8" t="str">
            <v>USAID</v>
          </cell>
          <cell r="F8" t="str">
            <v>Bilance</v>
          </cell>
          <cell r="G8" t="str">
            <v>Donations</v>
          </cell>
          <cell r="H8" t="str">
            <v>Fees</v>
          </cell>
          <cell r="I8" t="str">
            <v>Other</v>
          </cell>
        </row>
        <row r="9">
          <cell r="D9" t="str">
            <v>$</v>
          </cell>
          <cell r="E9" t="str">
            <v>Grant</v>
          </cell>
          <cell r="F9" t="str">
            <v>Grant</v>
          </cell>
          <cell r="I9" t="str">
            <v>(specify)</v>
          </cell>
        </row>
        <row r="10">
          <cell r="E10">
            <v>1020</v>
          </cell>
          <cell r="F10">
            <v>1030</v>
          </cell>
          <cell r="G10">
            <v>1110</v>
          </cell>
          <cell r="H10">
            <v>1120</v>
          </cell>
        </row>
        <row r="11">
          <cell r="A11">
            <v>37477</v>
          </cell>
          <cell r="B11" t="str">
            <v>Course fees for August workshop</v>
          </cell>
          <cell r="C11">
            <v>19</v>
          </cell>
          <cell r="D11">
            <v>200</v>
          </cell>
          <cell r="H11">
            <v>200</v>
          </cell>
        </row>
        <row r="12">
          <cell r="A12">
            <v>37487</v>
          </cell>
          <cell r="B12" t="str">
            <v>Cash donation from clients</v>
          </cell>
          <cell r="C12">
            <v>20</v>
          </cell>
          <cell r="D12">
            <v>18</v>
          </cell>
          <cell r="G12">
            <v>18</v>
          </cell>
        </row>
        <row r="13">
          <cell r="A13">
            <v>37488</v>
          </cell>
          <cell r="B13" t="str">
            <v>USAID grant </v>
          </cell>
          <cell r="C13">
            <v>21</v>
          </cell>
          <cell r="D13">
            <v>24500</v>
          </cell>
          <cell r="E13">
            <v>24500</v>
          </cell>
        </row>
        <row r="14">
          <cell r="A14">
            <v>37493</v>
          </cell>
          <cell r="B14" t="str">
            <v>Consultancy fee</v>
          </cell>
          <cell r="C14">
            <v>22</v>
          </cell>
          <cell r="D14">
            <v>150</v>
          </cell>
          <cell r="H14">
            <v>150</v>
          </cell>
        </row>
        <row r="15">
          <cell r="A15">
            <v>37499</v>
          </cell>
          <cell r="B15" t="str">
            <v>Public donation</v>
          </cell>
          <cell r="C15">
            <v>23</v>
          </cell>
          <cell r="D15">
            <v>15</v>
          </cell>
          <cell r="G15">
            <v>15</v>
          </cell>
        </row>
        <row r="27">
          <cell r="A27" t="str">
            <v>TOTAL RECEIPTS:</v>
          </cell>
          <cell r="D27">
            <v>24883</v>
          </cell>
          <cell r="E27">
            <v>24500</v>
          </cell>
          <cell r="F27">
            <v>0</v>
          </cell>
          <cell r="G27">
            <v>33</v>
          </cell>
          <cell r="H27">
            <v>350</v>
          </cell>
          <cell r="I27">
            <v>0</v>
          </cell>
        </row>
        <row r="28">
          <cell r="A28" t="str">
            <v>Plus: Bank balance brought forward from last month:</v>
          </cell>
          <cell r="D28">
            <v>425</v>
          </cell>
        </row>
        <row r="29">
          <cell r="A29" t="str">
            <v>Less: payments made during the month:</v>
          </cell>
          <cell r="D29">
            <v>-2821.3299999999995</v>
          </cell>
        </row>
        <row r="30">
          <cell r="A30" t="str">
            <v>Balance to be carried forward to next month:</v>
          </cell>
          <cell r="D30">
            <v>22486.670000000002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1 LINGO donor report"/>
      <sheetName val="Q2 LINGO donor report"/>
      <sheetName val="Q3 LINGO donor report"/>
      <sheetName val="Actuals"/>
      <sheetName val="Lingo Phased Budget"/>
      <sheetName val="JIF Phased Budget"/>
      <sheetName val="Project Phased Budget "/>
      <sheetName val="Funding grid"/>
    </sheetNames>
    <sheetDataSet>
      <sheetData sheetId="0">
        <row r="4">
          <cell r="J4">
            <v>1.85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of Accounts"/>
      <sheetName val="Bad budget eg"/>
      <sheetName val="Good budget eg"/>
      <sheetName val=" LAS Budget worksheet blank"/>
      <sheetName val=" LAS Project Budget"/>
      <sheetName val="Cons. budget Legacy"/>
      <sheetName val="Completed BHC Budget"/>
      <sheetName val="Cashflow ex."/>
      <sheetName val="Cashflow answer"/>
      <sheetName val="PC Book exercise"/>
      <sheetName val="PC Book answer"/>
      <sheetName val="Bankbook"/>
      <sheetName val="Bank rec figs"/>
      <sheetName val="Apportion results"/>
      <sheetName val="Budget Mon Blank"/>
      <sheetName val="Budget Mon complete"/>
      <sheetName val="Forecast ex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4" sqref="I24"/>
    </sheetView>
  </sheetViews>
  <sheetFormatPr defaultColWidth="11.421875" defaultRowHeight="15"/>
  <cols>
    <col min="1" max="1" width="11.28125" style="2" customWidth="1"/>
    <col min="2" max="2" width="9.8515625" style="2" customWidth="1"/>
    <col min="3" max="3" width="9.7109375" style="2" customWidth="1"/>
    <col min="4" max="4" width="2.57421875" style="28" customWidth="1"/>
    <col min="5" max="5" width="33.140625" style="2" customWidth="1"/>
    <col min="6" max="6" width="12.7109375" style="2" customWidth="1"/>
    <col min="7" max="7" width="13.00390625" style="2" customWidth="1"/>
    <col min="8" max="8" width="12.57421875" style="2" customWidth="1"/>
    <col min="9" max="10" width="15.8515625" style="2" customWidth="1"/>
    <col min="11" max="11" width="15.57421875" style="2" customWidth="1"/>
    <col min="12" max="12" width="46.7109375" style="2" customWidth="1"/>
    <col min="13" max="16384" width="11.421875" style="2" customWidth="1"/>
  </cols>
  <sheetData>
    <row r="1" spans="1:12" ht="23.25">
      <c r="A1" s="1" t="s">
        <v>67</v>
      </c>
      <c r="D1" s="3"/>
      <c r="E1" s="4"/>
      <c r="F1" s="5"/>
      <c r="G1" s="2" t="s">
        <v>73</v>
      </c>
      <c r="H1" s="5"/>
      <c r="I1" s="5"/>
      <c r="L1" s="6"/>
    </row>
    <row r="2" spans="1:9" ht="23.25">
      <c r="A2" s="7" t="s">
        <v>68</v>
      </c>
      <c r="D2" s="3"/>
      <c r="E2" s="4"/>
      <c r="F2" s="5"/>
      <c r="H2" s="5"/>
      <c r="I2" s="5"/>
    </row>
    <row r="3" spans="1:6" ht="18">
      <c r="A3" s="8" t="s">
        <v>4</v>
      </c>
      <c r="D3" s="3"/>
      <c r="E3" s="4"/>
      <c r="F3" s="5"/>
    </row>
    <row r="4" spans="1:9" ht="15">
      <c r="A4" s="9" t="s">
        <v>5</v>
      </c>
      <c r="D4" s="3"/>
      <c r="E4" s="4"/>
      <c r="F4" s="10"/>
      <c r="G4" s="10"/>
      <c r="H4" s="10"/>
      <c r="I4" s="10"/>
    </row>
    <row r="5" spans="1:12" ht="18.75" thickBot="1">
      <c r="A5" s="9"/>
      <c r="B5" s="4"/>
      <c r="C5" s="4"/>
      <c r="D5" s="3"/>
      <c r="E5" s="4"/>
      <c r="F5" s="74" t="s">
        <v>0</v>
      </c>
      <c r="G5" s="74" t="s">
        <v>1</v>
      </c>
      <c r="H5" s="74" t="s">
        <v>2</v>
      </c>
      <c r="I5" s="74" t="s">
        <v>76</v>
      </c>
      <c r="J5" s="74" t="s">
        <v>77</v>
      </c>
      <c r="K5" s="74" t="s">
        <v>78</v>
      </c>
      <c r="L5" s="4"/>
    </row>
    <row r="6" spans="1:13" ht="15.75">
      <c r="A6" s="61" t="s">
        <v>71</v>
      </c>
      <c r="B6" s="62" t="s">
        <v>65</v>
      </c>
      <c r="C6" s="63" t="s">
        <v>66</v>
      </c>
      <c r="D6" s="85" t="s">
        <v>6</v>
      </c>
      <c r="E6" s="86"/>
      <c r="F6" s="64" t="s">
        <v>58</v>
      </c>
      <c r="G6" s="87" t="s">
        <v>61</v>
      </c>
      <c r="H6" s="88"/>
      <c r="I6" s="83" t="s">
        <v>74</v>
      </c>
      <c r="J6" s="64" t="s">
        <v>7</v>
      </c>
      <c r="K6" s="64" t="s">
        <v>8</v>
      </c>
      <c r="L6" s="65" t="s">
        <v>3</v>
      </c>
      <c r="M6" s="4"/>
    </row>
    <row r="7" spans="1:13" ht="16.5" thickBot="1">
      <c r="A7" s="66" t="s">
        <v>72</v>
      </c>
      <c r="B7" s="67" t="s">
        <v>9</v>
      </c>
      <c r="C7" s="68" t="s">
        <v>9</v>
      </c>
      <c r="D7" s="69"/>
      <c r="E7" s="70"/>
      <c r="F7" s="71" t="s">
        <v>10</v>
      </c>
      <c r="G7" s="66" t="s">
        <v>65</v>
      </c>
      <c r="H7" s="72" t="s">
        <v>66</v>
      </c>
      <c r="I7" s="84" t="s">
        <v>75</v>
      </c>
      <c r="J7" s="71" t="s">
        <v>10</v>
      </c>
      <c r="K7" s="71"/>
      <c r="L7" s="73"/>
      <c r="M7" s="4"/>
    </row>
    <row r="8" spans="1:13" ht="15.75">
      <c r="A8" s="12"/>
      <c r="B8" s="13"/>
      <c r="C8" s="14"/>
      <c r="D8" s="15" t="s">
        <v>11</v>
      </c>
      <c r="E8" s="14"/>
      <c r="F8" s="16"/>
      <c r="G8" s="17"/>
      <c r="H8" s="14"/>
      <c r="I8" s="75"/>
      <c r="J8" s="16"/>
      <c r="K8" s="16"/>
      <c r="L8" s="18"/>
      <c r="M8" s="4"/>
    </row>
    <row r="9" spans="1:13" s="28" customFormat="1" ht="14.25">
      <c r="A9" s="19">
        <v>3010</v>
      </c>
      <c r="B9" s="20" t="s">
        <v>12</v>
      </c>
      <c r="C9" s="21" t="s">
        <v>13</v>
      </c>
      <c r="D9" s="22"/>
      <c r="E9" s="23" t="s">
        <v>62</v>
      </c>
      <c r="F9" s="24">
        <v>12000</v>
      </c>
      <c r="G9" s="25">
        <v>6000</v>
      </c>
      <c r="H9" s="26">
        <v>6000</v>
      </c>
      <c r="I9" s="76"/>
      <c r="J9" s="24">
        <f>SUM(G9:I9)</f>
        <v>12000</v>
      </c>
      <c r="K9" s="24">
        <f aca="true" t="shared" si="0" ref="K9:K14">F9-J9</f>
        <v>0</v>
      </c>
      <c r="L9" s="27"/>
      <c r="M9" s="3"/>
    </row>
    <row r="10" spans="1:13" s="28" customFormat="1" ht="14.25">
      <c r="A10" s="19">
        <v>3020</v>
      </c>
      <c r="B10" s="20" t="s">
        <v>14</v>
      </c>
      <c r="C10" s="21" t="s">
        <v>13</v>
      </c>
      <c r="D10" s="22"/>
      <c r="E10" s="23" t="s">
        <v>15</v>
      </c>
      <c r="F10" s="24">
        <v>3479.9999999999995</v>
      </c>
      <c r="G10" s="25">
        <v>1739.9999999999998</v>
      </c>
      <c r="H10" s="26">
        <v>1739.9999999999998</v>
      </c>
      <c r="I10" s="76"/>
      <c r="J10" s="24">
        <f aca="true" t="shared" si="1" ref="J10:J15">SUM(G10:I10)</f>
        <v>3479.9999999999995</v>
      </c>
      <c r="K10" s="24">
        <f t="shared" si="0"/>
        <v>0</v>
      </c>
      <c r="L10" s="27"/>
      <c r="M10" s="3"/>
    </row>
    <row r="11" spans="1:13" s="28" customFormat="1" ht="14.25">
      <c r="A11" s="19">
        <v>3030</v>
      </c>
      <c r="B11" s="20" t="s">
        <v>16</v>
      </c>
      <c r="C11" s="21" t="s">
        <v>13</v>
      </c>
      <c r="D11" s="22"/>
      <c r="E11" s="23" t="s">
        <v>17</v>
      </c>
      <c r="F11" s="24">
        <v>1460</v>
      </c>
      <c r="G11" s="25">
        <v>730</v>
      </c>
      <c r="H11" s="26">
        <v>730</v>
      </c>
      <c r="I11" s="76"/>
      <c r="J11" s="24">
        <f t="shared" si="1"/>
        <v>1460</v>
      </c>
      <c r="K11" s="24">
        <f t="shared" si="0"/>
        <v>0</v>
      </c>
      <c r="L11" s="27"/>
      <c r="M11" s="3"/>
    </row>
    <row r="12" spans="1:13" s="28" customFormat="1" ht="14.25">
      <c r="A12" s="19">
        <v>3040</v>
      </c>
      <c r="B12" s="20" t="s">
        <v>18</v>
      </c>
      <c r="C12" s="21" t="s">
        <v>13</v>
      </c>
      <c r="D12" s="22"/>
      <c r="E12" s="23" t="s">
        <v>63</v>
      </c>
      <c r="F12" s="24">
        <v>2400</v>
      </c>
      <c r="G12" s="25">
        <v>1200</v>
      </c>
      <c r="H12" s="26">
        <v>1200</v>
      </c>
      <c r="I12" s="76"/>
      <c r="J12" s="24">
        <f t="shared" si="1"/>
        <v>2400</v>
      </c>
      <c r="K12" s="24">
        <f t="shared" si="0"/>
        <v>0</v>
      </c>
      <c r="L12" s="27"/>
      <c r="M12" s="3"/>
    </row>
    <row r="13" spans="1:13" s="28" customFormat="1" ht="14.25">
      <c r="A13" s="19">
        <v>3050</v>
      </c>
      <c r="B13" s="20" t="s">
        <v>19</v>
      </c>
      <c r="C13" s="21" t="s">
        <v>13</v>
      </c>
      <c r="D13" s="22"/>
      <c r="E13" s="23" t="s">
        <v>64</v>
      </c>
      <c r="F13" s="24">
        <v>300</v>
      </c>
      <c r="G13" s="25">
        <v>150</v>
      </c>
      <c r="H13" s="26">
        <v>150</v>
      </c>
      <c r="I13" s="76"/>
      <c r="J13" s="24">
        <f t="shared" si="1"/>
        <v>300</v>
      </c>
      <c r="K13" s="24">
        <f t="shared" si="0"/>
        <v>0</v>
      </c>
      <c r="L13" s="27"/>
      <c r="M13" s="3"/>
    </row>
    <row r="14" spans="1:13" s="28" customFormat="1" ht="14.25">
      <c r="A14" s="19">
        <v>3060</v>
      </c>
      <c r="B14" s="20" t="s">
        <v>19</v>
      </c>
      <c r="C14" s="21" t="s">
        <v>13</v>
      </c>
      <c r="D14" s="22"/>
      <c r="E14" s="23" t="s">
        <v>20</v>
      </c>
      <c r="F14" s="24">
        <v>3680</v>
      </c>
      <c r="G14" s="25">
        <v>1840</v>
      </c>
      <c r="H14" s="26">
        <v>1840</v>
      </c>
      <c r="I14" s="76"/>
      <c r="J14" s="24">
        <f t="shared" si="1"/>
        <v>3680</v>
      </c>
      <c r="K14" s="24">
        <f t="shared" si="0"/>
        <v>0</v>
      </c>
      <c r="L14" s="27"/>
      <c r="M14" s="3"/>
    </row>
    <row r="15" spans="1:13" s="28" customFormat="1" ht="15">
      <c r="A15" s="19"/>
      <c r="B15" s="29"/>
      <c r="C15" s="21"/>
      <c r="D15" s="22"/>
      <c r="E15" s="30" t="s">
        <v>21</v>
      </c>
      <c r="F15" s="31">
        <f>SUM(F9:F14)</f>
        <v>23320</v>
      </c>
      <c r="G15" s="32">
        <f>SUM(G9:G14)</f>
        <v>11660</v>
      </c>
      <c r="H15" s="33">
        <f>SUM(H9:H14)</f>
        <v>11660</v>
      </c>
      <c r="I15" s="77"/>
      <c r="J15" s="31">
        <f t="shared" si="1"/>
        <v>23320</v>
      </c>
      <c r="K15" s="31">
        <f>F15-J15</f>
        <v>0</v>
      </c>
      <c r="L15" s="27" t="s">
        <v>39</v>
      </c>
      <c r="M15" s="3"/>
    </row>
    <row r="16" spans="1:13" s="28" customFormat="1" ht="15">
      <c r="A16" s="19"/>
      <c r="B16" s="29"/>
      <c r="C16" s="21"/>
      <c r="D16" s="22"/>
      <c r="E16" s="30"/>
      <c r="F16" s="24"/>
      <c r="G16" s="25"/>
      <c r="H16" s="26"/>
      <c r="I16" s="76"/>
      <c r="J16" s="24"/>
      <c r="K16" s="24"/>
      <c r="L16" s="27"/>
      <c r="M16" s="3"/>
    </row>
    <row r="17" spans="1:13" s="28" customFormat="1" ht="15">
      <c r="A17" s="19"/>
      <c r="B17" s="29"/>
      <c r="C17" s="21"/>
      <c r="D17" s="34" t="s">
        <v>22</v>
      </c>
      <c r="E17" s="30"/>
      <c r="F17" s="24"/>
      <c r="G17" s="25"/>
      <c r="H17" s="26"/>
      <c r="I17" s="76"/>
      <c r="J17" s="24"/>
      <c r="K17" s="24"/>
      <c r="L17" s="27"/>
      <c r="M17" s="3"/>
    </row>
    <row r="18" spans="1:13" s="28" customFormat="1" ht="14.25">
      <c r="A18" s="19">
        <v>3110</v>
      </c>
      <c r="B18" s="20" t="s">
        <v>23</v>
      </c>
      <c r="C18" s="21" t="s">
        <v>24</v>
      </c>
      <c r="D18" s="22"/>
      <c r="E18" s="23" t="s">
        <v>25</v>
      </c>
      <c r="F18" s="24">
        <v>11000</v>
      </c>
      <c r="G18" s="25">
        <v>5500</v>
      </c>
      <c r="H18" s="26">
        <v>5500</v>
      </c>
      <c r="I18" s="76"/>
      <c r="J18" s="24">
        <f aca="true" t="shared" si="2" ref="J18:J26">SUM(G18:I18)</f>
        <v>11000</v>
      </c>
      <c r="K18" s="24">
        <f aca="true" t="shared" si="3" ref="K18:K25">F18-J18</f>
        <v>0</v>
      </c>
      <c r="L18" s="27"/>
      <c r="M18" s="3"/>
    </row>
    <row r="19" spans="1:13" s="28" customFormat="1" ht="14.25">
      <c r="A19" s="19">
        <v>3120</v>
      </c>
      <c r="B19" s="20" t="s">
        <v>23</v>
      </c>
      <c r="C19" s="21" t="s">
        <v>24</v>
      </c>
      <c r="D19" s="22"/>
      <c r="E19" s="23" t="s">
        <v>26</v>
      </c>
      <c r="F19" s="24">
        <v>480</v>
      </c>
      <c r="G19" s="25">
        <v>240</v>
      </c>
      <c r="H19" s="26">
        <v>240</v>
      </c>
      <c r="I19" s="76"/>
      <c r="J19" s="24">
        <f t="shared" si="2"/>
        <v>480</v>
      </c>
      <c r="K19" s="24">
        <f t="shared" si="3"/>
        <v>0</v>
      </c>
      <c r="L19" s="27"/>
      <c r="M19" s="3"/>
    </row>
    <row r="20" spans="1:13" s="28" customFormat="1" ht="14.25">
      <c r="A20" s="19">
        <v>3210</v>
      </c>
      <c r="B20" s="20" t="s">
        <v>27</v>
      </c>
      <c r="C20" s="21" t="s">
        <v>24</v>
      </c>
      <c r="D20" s="22"/>
      <c r="E20" s="23" t="s">
        <v>28</v>
      </c>
      <c r="F20" s="24">
        <v>5520</v>
      </c>
      <c r="G20" s="25">
        <v>2760</v>
      </c>
      <c r="H20" s="26">
        <v>2760</v>
      </c>
      <c r="I20" s="76"/>
      <c r="J20" s="24">
        <f t="shared" si="2"/>
        <v>5520</v>
      </c>
      <c r="K20" s="24">
        <f t="shared" si="3"/>
        <v>0</v>
      </c>
      <c r="L20" s="27"/>
      <c r="M20" s="3"/>
    </row>
    <row r="21" spans="1:13" s="28" customFormat="1" ht="14.25">
      <c r="A21" s="19">
        <v>3220</v>
      </c>
      <c r="B21" s="35" t="s">
        <v>29</v>
      </c>
      <c r="C21" s="21" t="s">
        <v>24</v>
      </c>
      <c r="D21" s="22"/>
      <c r="E21" s="23" t="s">
        <v>30</v>
      </c>
      <c r="F21" s="24">
        <v>1480</v>
      </c>
      <c r="G21" s="25">
        <v>740</v>
      </c>
      <c r="H21" s="26">
        <v>740</v>
      </c>
      <c r="I21" s="76"/>
      <c r="J21" s="24">
        <f t="shared" si="2"/>
        <v>1480</v>
      </c>
      <c r="K21" s="24">
        <f t="shared" si="3"/>
        <v>0</v>
      </c>
      <c r="L21" s="27"/>
      <c r="M21" s="3"/>
    </row>
    <row r="22" spans="1:13" s="28" customFormat="1" ht="14.25">
      <c r="A22" s="19">
        <v>3230</v>
      </c>
      <c r="B22" s="35" t="s">
        <v>31</v>
      </c>
      <c r="C22" s="21" t="s">
        <v>24</v>
      </c>
      <c r="D22" s="22"/>
      <c r="E22" s="23" t="s">
        <v>32</v>
      </c>
      <c r="F22" s="24">
        <v>1800</v>
      </c>
      <c r="G22" s="25">
        <v>900</v>
      </c>
      <c r="H22" s="26">
        <v>900</v>
      </c>
      <c r="I22" s="76"/>
      <c r="J22" s="24">
        <f t="shared" si="2"/>
        <v>1800</v>
      </c>
      <c r="K22" s="24">
        <f t="shared" si="3"/>
        <v>0</v>
      </c>
      <c r="L22" s="27"/>
      <c r="M22" s="3"/>
    </row>
    <row r="23" spans="1:13" s="28" customFormat="1" ht="14.25">
      <c r="A23" s="19">
        <v>3240</v>
      </c>
      <c r="B23" s="35" t="s">
        <v>33</v>
      </c>
      <c r="C23" s="21" t="s">
        <v>24</v>
      </c>
      <c r="D23" s="22"/>
      <c r="E23" s="23" t="s">
        <v>34</v>
      </c>
      <c r="F23" s="24">
        <v>850</v>
      </c>
      <c r="G23" s="25">
        <v>425</v>
      </c>
      <c r="H23" s="26">
        <v>425</v>
      </c>
      <c r="I23" s="76"/>
      <c r="J23" s="24">
        <f t="shared" si="2"/>
        <v>850</v>
      </c>
      <c r="K23" s="24">
        <f t="shared" si="3"/>
        <v>0</v>
      </c>
      <c r="L23" s="27"/>
      <c r="M23" s="3"/>
    </row>
    <row r="24" spans="1:13" s="28" customFormat="1" ht="14.25">
      <c r="A24" s="19">
        <v>3250</v>
      </c>
      <c r="B24" s="35" t="s">
        <v>35</v>
      </c>
      <c r="C24" s="21" t="s">
        <v>24</v>
      </c>
      <c r="D24" s="22"/>
      <c r="E24" s="23" t="s">
        <v>36</v>
      </c>
      <c r="F24" s="24">
        <v>1400</v>
      </c>
      <c r="G24" s="25">
        <v>700</v>
      </c>
      <c r="H24" s="26">
        <v>700</v>
      </c>
      <c r="I24" s="76"/>
      <c r="J24" s="24">
        <f t="shared" si="2"/>
        <v>1400</v>
      </c>
      <c r="K24" s="24">
        <f t="shared" si="3"/>
        <v>0</v>
      </c>
      <c r="L24" s="27"/>
      <c r="M24" s="3"/>
    </row>
    <row r="25" spans="1:13" s="28" customFormat="1" ht="14.25">
      <c r="A25" s="19">
        <v>3260</v>
      </c>
      <c r="B25" s="35" t="s">
        <v>37</v>
      </c>
      <c r="C25" s="21" t="s">
        <v>24</v>
      </c>
      <c r="D25" s="22"/>
      <c r="E25" s="23" t="s">
        <v>38</v>
      </c>
      <c r="F25" s="24">
        <v>1000</v>
      </c>
      <c r="G25" s="25">
        <v>500</v>
      </c>
      <c r="H25" s="26">
        <v>500</v>
      </c>
      <c r="I25" s="76"/>
      <c r="J25" s="24">
        <f t="shared" si="2"/>
        <v>1000</v>
      </c>
      <c r="K25" s="24">
        <f t="shared" si="3"/>
        <v>0</v>
      </c>
      <c r="L25" s="27"/>
      <c r="M25" s="3"/>
    </row>
    <row r="26" spans="1:13" s="28" customFormat="1" ht="15">
      <c r="A26" s="19"/>
      <c r="B26" s="29"/>
      <c r="C26" s="21"/>
      <c r="D26" s="22"/>
      <c r="E26" s="30" t="s">
        <v>21</v>
      </c>
      <c r="F26" s="31">
        <f>SUM(F18:F25)</f>
        <v>23530</v>
      </c>
      <c r="G26" s="32">
        <f>SUM(G18:G25)</f>
        <v>11765</v>
      </c>
      <c r="H26" s="32">
        <f>SUM(H18:H25)</f>
        <v>11765</v>
      </c>
      <c r="I26" s="78"/>
      <c r="J26" s="31">
        <f t="shared" si="2"/>
        <v>23530</v>
      </c>
      <c r="K26" s="31">
        <f>F26-J26</f>
        <v>0</v>
      </c>
      <c r="L26" s="27" t="s">
        <v>39</v>
      </c>
      <c r="M26" s="3"/>
    </row>
    <row r="27" spans="1:13" s="28" customFormat="1" ht="14.25">
      <c r="A27" s="19"/>
      <c r="B27" s="29"/>
      <c r="C27" s="21"/>
      <c r="D27" s="22"/>
      <c r="E27" s="23"/>
      <c r="F27" s="24"/>
      <c r="G27" s="25"/>
      <c r="H27" s="26"/>
      <c r="I27" s="76"/>
      <c r="J27" s="24"/>
      <c r="K27" s="24"/>
      <c r="L27" s="27"/>
      <c r="M27" s="3"/>
    </row>
    <row r="28" spans="1:13" ht="15.75">
      <c r="A28" s="19"/>
      <c r="B28" s="29"/>
      <c r="C28" s="21"/>
      <c r="D28" s="36" t="s">
        <v>40</v>
      </c>
      <c r="E28" s="23"/>
      <c r="F28" s="24"/>
      <c r="G28" s="25"/>
      <c r="H28" s="26"/>
      <c r="I28" s="76"/>
      <c r="J28" s="24"/>
      <c r="K28" s="24"/>
      <c r="L28" s="27"/>
      <c r="M28" s="4"/>
    </row>
    <row r="29" spans="1:13" ht="15.75">
      <c r="A29" s="19" t="s">
        <v>41</v>
      </c>
      <c r="B29" s="35" t="s">
        <v>42</v>
      </c>
      <c r="C29" s="21" t="s">
        <v>43</v>
      </c>
      <c r="D29" s="36"/>
      <c r="E29" s="23" t="s">
        <v>44</v>
      </c>
      <c r="F29" s="24">
        <v>9000</v>
      </c>
      <c r="G29" s="25">
        <v>3799</v>
      </c>
      <c r="H29" s="26">
        <v>2342.5</v>
      </c>
      <c r="I29" s="76">
        <v>2858.5</v>
      </c>
      <c r="J29" s="24">
        <f>SUM(G29:I29)</f>
        <v>9000</v>
      </c>
      <c r="K29" s="24">
        <f>F29-J29</f>
        <v>0</v>
      </c>
      <c r="L29" s="27" t="s">
        <v>45</v>
      </c>
      <c r="M29" s="4"/>
    </row>
    <row r="30" spans="1:13" s="28" customFormat="1" ht="15">
      <c r="A30" s="19"/>
      <c r="B30" s="29"/>
      <c r="C30" s="21"/>
      <c r="D30" s="22"/>
      <c r="E30" s="30" t="s">
        <v>21</v>
      </c>
      <c r="F30" s="31">
        <f>SUM(F29)</f>
        <v>9000</v>
      </c>
      <c r="G30" s="32">
        <f>SUM(G29)</f>
        <v>3799</v>
      </c>
      <c r="H30" s="33">
        <f>SUM(H29)</f>
        <v>2342.5</v>
      </c>
      <c r="I30" s="77"/>
      <c r="J30" s="31">
        <f>SUM(G30:I30)</f>
        <v>6141.5</v>
      </c>
      <c r="K30" s="31">
        <f>SUM(K29)</f>
        <v>0</v>
      </c>
      <c r="L30" s="27"/>
      <c r="M30" s="3"/>
    </row>
    <row r="31" spans="1:13" s="28" customFormat="1" ht="15">
      <c r="A31" s="19"/>
      <c r="B31" s="29"/>
      <c r="C31" s="21"/>
      <c r="D31" s="22"/>
      <c r="E31" s="30"/>
      <c r="F31" s="24"/>
      <c r="G31" s="25"/>
      <c r="H31" s="26"/>
      <c r="I31" s="76"/>
      <c r="J31" s="24"/>
      <c r="K31" s="24"/>
      <c r="L31" s="27"/>
      <c r="M31" s="3"/>
    </row>
    <row r="32" spans="1:13" ht="15.75">
      <c r="A32" s="19"/>
      <c r="B32" s="29"/>
      <c r="C32" s="21"/>
      <c r="D32" s="36" t="s">
        <v>46</v>
      </c>
      <c r="E32" s="23"/>
      <c r="F32" s="24"/>
      <c r="G32" s="25"/>
      <c r="H32" s="26"/>
      <c r="I32" s="76"/>
      <c r="J32" s="24"/>
      <c r="K32" s="24"/>
      <c r="L32" s="27"/>
      <c r="M32" s="4"/>
    </row>
    <row r="33" spans="1:13" s="28" customFormat="1" ht="14.25">
      <c r="A33" s="37" t="s">
        <v>47</v>
      </c>
      <c r="B33" s="20" t="s">
        <v>48</v>
      </c>
      <c r="C33" s="21"/>
      <c r="D33" s="38"/>
      <c r="E33" s="23" t="s">
        <v>49</v>
      </c>
      <c r="F33" s="24">
        <v>5000</v>
      </c>
      <c r="G33" s="25">
        <v>0</v>
      </c>
      <c r="H33" s="26"/>
      <c r="I33" s="76"/>
      <c r="J33" s="24">
        <f>SUM(G33:I33)</f>
        <v>0</v>
      </c>
      <c r="K33" s="24">
        <f>F33-J33</f>
        <v>5000</v>
      </c>
      <c r="L33" s="27" t="s">
        <v>50</v>
      </c>
      <c r="M33" s="3"/>
    </row>
    <row r="34" spans="1:13" s="28" customFormat="1" ht="14.25">
      <c r="A34" s="37" t="s">
        <v>51</v>
      </c>
      <c r="B34" s="20" t="s">
        <v>52</v>
      </c>
      <c r="C34" s="21"/>
      <c r="D34" s="38"/>
      <c r="E34" s="23" t="s">
        <v>53</v>
      </c>
      <c r="F34" s="24">
        <v>20000</v>
      </c>
      <c r="G34" s="25">
        <v>20000</v>
      </c>
      <c r="H34" s="26"/>
      <c r="I34" s="76"/>
      <c r="J34" s="24">
        <f>SUM(G34:I34)</f>
        <v>20000</v>
      </c>
      <c r="K34" s="24">
        <f>F34-J34</f>
        <v>0</v>
      </c>
      <c r="L34" s="27" t="s">
        <v>69</v>
      </c>
      <c r="M34" s="3"/>
    </row>
    <row r="35" spans="1:13" s="28" customFormat="1" ht="14.25">
      <c r="A35" s="37" t="s">
        <v>54</v>
      </c>
      <c r="B35" s="20" t="s">
        <v>55</v>
      </c>
      <c r="C35" s="21" t="s">
        <v>56</v>
      </c>
      <c r="D35" s="38"/>
      <c r="E35" s="23" t="s">
        <v>57</v>
      </c>
      <c r="F35" s="24">
        <v>3000</v>
      </c>
      <c r="G35" s="25">
        <v>1500</v>
      </c>
      <c r="H35" s="26">
        <v>1500</v>
      </c>
      <c r="I35" s="76"/>
      <c r="J35" s="24">
        <f>SUM(G35:I35)</f>
        <v>3000</v>
      </c>
      <c r="K35" s="24">
        <f>F35-J35</f>
        <v>0</v>
      </c>
      <c r="L35" s="27" t="s">
        <v>70</v>
      </c>
      <c r="M35" s="3"/>
    </row>
    <row r="36" spans="1:13" s="28" customFormat="1" ht="15">
      <c r="A36" s="19"/>
      <c r="B36" s="29"/>
      <c r="C36" s="21"/>
      <c r="D36" s="22"/>
      <c r="E36" s="30" t="s">
        <v>21</v>
      </c>
      <c r="F36" s="31">
        <v>28000</v>
      </c>
      <c r="G36" s="32">
        <v>21500</v>
      </c>
      <c r="H36" s="39">
        <v>1500</v>
      </c>
      <c r="I36" s="79"/>
      <c r="J36" s="31">
        <f>SUM(G36:I36)</f>
        <v>23000</v>
      </c>
      <c r="K36" s="31">
        <f>F36-J36</f>
        <v>5000</v>
      </c>
      <c r="L36" s="27"/>
      <c r="M36" s="3"/>
    </row>
    <row r="37" spans="1:13" s="28" customFormat="1" ht="15">
      <c r="A37" s="19"/>
      <c r="B37" s="29"/>
      <c r="C37" s="21"/>
      <c r="D37" s="22"/>
      <c r="E37" s="30"/>
      <c r="F37" s="24"/>
      <c r="G37" s="25"/>
      <c r="H37" s="26"/>
      <c r="I37" s="76"/>
      <c r="J37" s="24"/>
      <c r="K37" s="24"/>
      <c r="L37" s="27"/>
      <c r="M37" s="3"/>
    </row>
    <row r="38" spans="1:13" ht="15.75">
      <c r="A38" s="22"/>
      <c r="B38" s="29"/>
      <c r="C38" s="21"/>
      <c r="D38" s="40" t="s">
        <v>58</v>
      </c>
      <c r="E38" s="21"/>
      <c r="F38" s="31">
        <f>F15+F26+F30+F36</f>
        <v>83850</v>
      </c>
      <c r="G38" s="32">
        <f>G15+G26+G30+G36</f>
        <v>48724</v>
      </c>
      <c r="H38" s="33">
        <f>H15+H26+H30+H36</f>
        <v>27267.5</v>
      </c>
      <c r="I38" s="77"/>
      <c r="J38" s="31">
        <f>SUM(G38:I38)</f>
        <v>75991.5</v>
      </c>
      <c r="K38" s="31">
        <f>K15+K26+K30+K36</f>
        <v>5000</v>
      </c>
      <c r="L38" s="27"/>
      <c r="M38" s="4"/>
    </row>
    <row r="39" spans="1:13" ht="15" hidden="1">
      <c r="A39" s="22"/>
      <c r="B39" s="29"/>
      <c r="C39" s="21"/>
      <c r="D39" s="22"/>
      <c r="E39" s="41" t="s">
        <v>59</v>
      </c>
      <c r="F39" s="42"/>
      <c r="G39" s="43">
        <f>G40-G38</f>
        <v>0</v>
      </c>
      <c r="H39" s="44"/>
      <c r="I39" s="80"/>
      <c r="J39" s="42"/>
      <c r="K39" s="42"/>
      <c r="L39" s="27"/>
      <c r="M39" s="4"/>
    </row>
    <row r="40" spans="1:13" ht="15" hidden="1">
      <c r="A40" s="22"/>
      <c r="B40" s="29"/>
      <c r="C40" s="21"/>
      <c r="D40" s="22"/>
      <c r="E40" s="41" t="s">
        <v>60</v>
      </c>
      <c r="F40" s="42"/>
      <c r="G40" s="43">
        <f>G38</f>
        <v>48724</v>
      </c>
      <c r="H40" s="45"/>
      <c r="I40" s="81"/>
      <c r="J40" s="42"/>
      <c r="K40" s="46"/>
      <c r="L40" s="27"/>
      <c r="M40" s="4"/>
    </row>
    <row r="41" spans="1:13" ht="15.75" thickBot="1">
      <c r="A41" s="47"/>
      <c r="B41" s="48"/>
      <c r="C41" s="49"/>
      <c r="D41" s="47"/>
      <c r="E41" s="49"/>
      <c r="F41" s="50"/>
      <c r="G41" s="51"/>
      <c r="H41" s="52"/>
      <c r="I41" s="82"/>
      <c r="J41" s="50"/>
      <c r="K41" s="53"/>
      <c r="L41" s="11"/>
      <c r="M41" s="4"/>
    </row>
    <row r="42" spans="1:12" ht="15">
      <c r="A42" s="54"/>
      <c r="B42" s="4"/>
      <c r="C42" s="4"/>
      <c r="D42" s="3"/>
      <c r="E42" s="55"/>
      <c r="F42" s="56"/>
      <c r="G42" s="4"/>
      <c r="H42" s="4"/>
      <c r="I42" s="4"/>
      <c r="J42" s="4"/>
      <c r="K42" s="4"/>
      <c r="L42" s="4"/>
    </row>
    <row r="43" spans="1:5" ht="15">
      <c r="A43" s="57"/>
      <c r="E43" s="58"/>
    </row>
    <row r="44" spans="1:9" ht="15">
      <c r="A44" s="57"/>
      <c r="E44" s="8"/>
      <c r="F44" s="59"/>
      <c r="H44" s="59"/>
      <c r="I44" s="59"/>
    </row>
    <row r="45" spans="1:5" ht="15">
      <c r="A45" s="57"/>
      <c r="E45" s="57"/>
    </row>
    <row r="46" spans="1:5" ht="15">
      <c r="A46" s="57"/>
      <c r="E46" s="57"/>
    </row>
    <row r="47" spans="1:5" ht="15">
      <c r="A47" s="57"/>
      <c r="E47" s="57"/>
    </row>
    <row r="48" spans="1:5" ht="15">
      <c r="A48" s="57"/>
      <c r="E48" s="57"/>
    </row>
    <row r="50" ht="15">
      <c r="F50" s="60"/>
    </row>
    <row r="51" ht="15">
      <c r="F51" s="60"/>
    </row>
  </sheetData>
  <sheetProtection/>
  <mergeCells count="2">
    <mergeCell ref="D6:E6"/>
    <mergeCell ref="G6:H6"/>
  </mergeCells>
  <printOptions/>
  <pageMargins left="0.79" right="0.52" top="0.6692913385826772" bottom="0.78" header="0.5118110236220472" footer="0.4724409448818898"/>
  <pageSetup fitToHeight="1" fitToWidth="1" horizontalDpi="600" verticalDpi="600" orientation="landscape" paperSize="9" scale="73" r:id="rId1"/>
  <headerFooter alignWithMargins="0">
    <oddFooter>&amp;L&amp;9&amp;F - &amp;A&amp;R&amp;9© Mango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Lewis</dc:creator>
  <cp:keywords/>
  <dc:description/>
  <cp:lastModifiedBy>Miriam Mondragon</cp:lastModifiedBy>
  <cp:lastPrinted>2008-06-06T08:17:58Z</cp:lastPrinted>
  <dcterms:created xsi:type="dcterms:W3CDTF">2008-06-05T16:12:30Z</dcterms:created>
  <dcterms:modified xsi:type="dcterms:W3CDTF">2020-03-20T08:33:46Z</dcterms:modified>
  <cp:category/>
  <cp:version/>
  <cp:contentType/>
  <cp:contentStatus/>
</cp:coreProperties>
</file>