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sudk.sharepoint.com/sites/CISUSekretariat/Delte dokumenter/General/04_Kurser/01_Kursusafholdelser/2023_efterår/2023E_Økonomistyring/"/>
    </mc:Choice>
  </mc:AlternateContent>
  <xr:revisionPtr revIDLastSave="250" documentId="8_{EE46A1BB-BB8E-4A7B-9292-58A0BF4E747F}" xr6:coauthVersionLast="47" xr6:coauthVersionMax="47" xr10:uidLastSave="{B9B3D77B-C85A-434B-BF6F-1C4540547ECC}"/>
  <bookViews>
    <workbookView xWindow="-108" yWindow="-108" windowWidth="23256" windowHeight="12576" activeTab="7" xr2:uid="{980D6E4B-1D83-47D2-9601-3626612180B8}"/>
  </bookViews>
  <sheets>
    <sheet name="Venue" sheetId="1" r:id="rId1"/>
    <sheet name="workshop materials" sheetId="2" r:id="rId2"/>
    <sheet name="Lunch" sheetId="3" r:id="rId3"/>
    <sheet name="Per diems" sheetId="5" r:id="rId4"/>
    <sheet name="Hotel" sheetId="6" r:id="rId5"/>
    <sheet name="Transport reimbursement" sheetId="4" r:id="rId6"/>
    <sheet name="Audit" sheetId="7" r:id="rId7"/>
    <sheet name="Evaluation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8" l="1"/>
  <c r="E6" i="8"/>
  <c r="M14" i="7"/>
  <c r="N14" i="7" s="1"/>
  <c r="F5" i="7" s="1"/>
  <c r="H13" i="4"/>
  <c r="I12" i="6"/>
  <c r="I9" i="6"/>
  <c r="I7" i="6"/>
  <c r="C10" i="5"/>
  <c r="C14" i="5" s="1"/>
  <c r="F8" i="3"/>
  <c r="E8" i="2"/>
  <c r="E7" i="2"/>
  <c r="E6" i="2"/>
  <c r="E5" i="2"/>
  <c r="H7" i="1"/>
  <c r="H9" i="1" s="1"/>
  <c r="F6" i="7" l="1"/>
  <c r="F9" i="7" s="1"/>
  <c r="F7" i="7"/>
  <c r="E10" i="2"/>
  <c r="H11" i="1"/>
</calcChain>
</file>

<file path=xl/sharedStrings.xml><?xml version="1.0" encoding="utf-8"?>
<sst xmlns="http://schemas.openxmlformats.org/spreadsheetml/2006/main" count="74" uniqueCount="57">
  <si>
    <t xml:space="preserve">Monjasa Club House </t>
  </si>
  <si>
    <t>Rent of venue hall x 4 days</t>
  </si>
  <si>
    <t>4 x</t>
  </si>
  <si>
    <t>SLE</t>
  </si>
  <si>
    <t>VAT.</t>
  </si>
  <si>
    <t>Total</t>
  </si>
  <si>
    <t>LION BOOKS &amp; PAPERS</t>
  </si>
  <si>
    <t>Pens</t>
  </si>
  <si>
    <t xml:space="preserve">Notebooks </t>
  </si>
  <si>
    <t xml:space="preserve">Print of pamflets </t>
  </si>
  <si>
    <t>Copies of program</t>
  </si>
  <si>
    <t>,-</t>
  </si>
  <si>
    <t>TRANSPORT REIMBURSEMENT SHEET</t>
  </si>
  <si>
    <t>NAME</t>
  </si>
  <si>
    <t>KM</t>
  </si>
  <si>
    <t>SIGNATURE</t>
  </si>
  <si>
    <t>AMOUNT (SLE)</t>
  </si>
  <si>
    <t>Marion Lbouge</t>
  </si>
  <si>
    <t xml:space="preserve">Mr. Leon </t>
  </si>
  <si>
    <t>Lilly Antoine</t>
  </si>
  <si>
    <t>Mrs. Frances</t>
  </si>
  <si>
    <t>Hot &amp; Tasty</t>
  </si>
  <si>
    <t xml:space="preserve">Lunch plates </t>
  </si>
  <si>
    <t>Soft drinks</t>
  </si>
  <si>
    <t>x 15 SLE</t>
  </si>
  <si>
    <t>x 7 SLE</t>
  </si>
  <si>
    <t>PER DIEMS format</t>
  </si>
  <si>
    <t xml:space="preserve">Navn: </t>
  </si>
  <si>
    <t xml:space="preserve">Dage </t>
  </si>
  <si>
    <t xml:space="preserve">Sats </t>
  </si>
  <si>
    <t>Louise Svendsen</t>
  </si>
  <si>
    <t>Forskud</t>
  </si>
  <si>
    <t>Til udbetaling</t>
  </si>
  <si>
    <t xml:space="preserve">kr. </t>
  </si>
  <si>
    <t>kr.</t>
  </si>
  <si>
    <t>Aktivitet:</t>
  </si>
  <si>
    <t>Monitoreringsrejse</t>
  </si>
  <si>
    <t xml:space="preserve">NH Hotel </t>
  </si>
  <si>
    <t>2nd Avenue, Postal code 86000</t>
  </si>
  <si>
    <t>www.nh-hotel.com.sl</t>
  </si>
  <si>
    <t xml:space="preserve">1 x single room </t>
  </si>
  <si>
    <t xml:space="preserve">Nights </t>
  </si>
  <si>
    <t xml:space="preserve">x </t>
  </si>
  <si>
    <t>160,00 SLE</t>
  </si>
  <si>
    <t>VAT</t>
  </si>
  <si>
    <t>%</t>
  </si>
  <si>
    <t>TOTAL</t>
  </si>
  <si>
    <t>EY Auditing</t>
  </si>
  <si>
    <t>Inception meeting</t>
  </si>
  <si>
    <t>2 hours</t>
  </si>
  <si>
    <t>Audit</t>
  </si>
  <si>
    <t>12 hours</t>
  </si>
  <si>
    <t>Debriefing</t>
  </si>
  <si>
    <t>3 hours</t>
  </si>
  <si>
    <t xml:space="preserve">LS Consulting Group </t>
  </si>
  <si>
    <t>We deliver expertise 4 you</t>
  </si>
  <si>
    <t xml:space="preserve">Evaluation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</si>
</sst>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r_._-;\-* #,##0.00\ _k_r_._-;_-* &quot;-&quot;??\ _k_r_.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Abadi"/>
      <family val="2"/>
    </font>
    <font>
      <b/>
      <sz val="14"/>
      <color theme="1"/>
      <name val="Calibri"/>
      <family val="2"/>
      <scheme val="minor"/>
    </font>
    <font>
      <sz val="11"/>
      <color theme="1"/>
      <name val="Vijaya"/>
      <family val="1"/>
    </font>
    <font>
      <sz val="11"/>
      <color theme="1"/>
      <name val="Vladimir Script"/>
      <family val="4"/>
    </font>
    <font>
      <sz val="11"/>
      <color theme="1"/>
      <name val="Wandohope"/>
      <family val="1"/>
      <charset val="128"/>
    </font>
    <font>
      <sz val="16"/>
      <color theme="1"/>
      <name val="Algerian"/>
      <family val="5"/>
    </font>
    <font>
      <b/>
      <sz val="16"/>
      <color theme="1"/>
      <name val="Calibri Light"/>
      <family val="2"/>
      <scheme val="major"/>
    </font>
    <font>
      <sz val="18"/>
      <color theme="1"/>
      <name val="Bahnschrift"/>
      <family val="2"/>
    </font>
    <font>
      <u/>
      <sz val="11"/>
      <color theme="10"/>
      <name val="Calibri"/>
      <family val="2"/>
      <scheme val="minor"/>
    </font>
    <font>
      <sz val="16"/>
      <color theme="1"/>
      <name val="Arial Black"/>
      <family val="2"/>
    </font>
    <font>
      <b/>
      <i/>
      <sz val="16"/>
      <color theme="1"/>
      <name val="Franklin Gothic Book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0" fillId="0" borderId="1" xfId="0" applyBorder="1"/>
    <xf numFmtId="43" fontId="0" fillId="0" borderId="0" xfId="1" applyFont="1"/>
    <xf numFmtId="43" fontId="0" fillId="0" borderId="1" xfId="1" applyFont="1" applyBorder="1"/>
    <xf numFmtId="43" fontId="3" fillId="0" borderId="0" xfId="1" applyFont="1"/>
    <xf numFmtId="0" fontId="3" fillId="0" borderId="0" xfId="0" applyFont="1" applyAlignment="1">
      <alignment horizontal="center"/>
    </xf>
    <xf numFmtId="43" fontId="3" fillId="0" borderId="0" xfId="1" applyFont="1" applyBorder="1"/>
    <xf numFmtId="0" fontId="3" fillId="0" borderId="0" xfId="0" applyFont="1" applyBorder="1"/>
    <xf numFmtId="9" fontId="3" fillId="0" borderId="0" xfId="0" applyNumberFormat="1" applyFont="1"/>
    <xf numFmtId="43" fontId="3" fillId="0" borderId="1" xfId="1" applyFont="1" applyBorder="1"/>
    <xf numFmtId="0" fontId="3" fillId="0" borderId="1" xfId="0" applyFont="1" applyBorder="1"/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0" fontId="0" fillId="0" borderId="2" xfId="0" applyBorder="1"/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7" fillId="0" borderId="2" xfId="0" applyFont="1" applyBorder="1"/>
    <xf numFmtId="0" fontId="8" fillId="0" borderId="2" xfId="0" applyFont="1" applyBorder="1"/>
    <xf numFmtId="0" fontId="9" fillId="0" borderId="2" xfId="0" applyFont="1" applyBorder="1"/>
    <xf numFmtId="0" fontId="10" fillId="0" borderId="0" xfId="0" applyFont="1"/>
    <xf numFmtId="164" fontId="0" fillId="0" borderId="0" xfId="0" applyNumberFormat="1"/>
    <xf numFmtId="43" fontId="0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13" fillId="0" borderId="0" xfId="2"/>
    <xf numFmtId="0" fontId="14" fillId="0" borderId="0" xfId="0" applyFont="1"/>
    <xf numFmtId="43" fontId="0" fillId="0" borderId="0" xfId="1" applyNumberFormat="1" applyFont="1"/>
    <xf numFmtId="43" fontId="2" fillId="0" borderId="1" xfId="0" applyNumberFormat="1" applyFont="1" applyBorder="1"/>
    <xf numFmtId="0" fontId="15" fillId="0" borderId="0" xfId="0" applyFont="1"/>
    <xf numFmtId="0" fontId="16" fillId="0" borderId="0" xfId="0" applyFont="1"/>
    <xf numFmtId="0" fontId="2" fillId="0" borderId="1" xfId="0" applyFont="1" applyBorder="1"/>
    <xf numFmtId="43" fontId="2" fillId="0" borderId="1" xfId="1" applyFont="1" applyBorder="1"/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h-hotel.com.s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53716-8BA8-47BB-9C98-3709BA1B0C56}">
  <dimension ref="B3:I12"/>
  <sheetViews>
    <sheetView workbookViewId="0">
      <selection activeCell="E16" sqref="E16"/>
    </sheetView>
  </sheetViews>
  <sheetFormatPr defaultRowHeight="14.4" x14ac:dyDescent="0.3"/>
  <cols>
    <col min="5" max="5" width="5.44140625" customWidth="1"/>
    <col min="6" max="6" width="6" customWidth="1"/>
    <col min="7" max="7" width="5.88671875" customWidth="1"/>
    <col min="8" max="8" width="9.33203125" style="3" bestFit="1" customWidth="1"/>
    <col min="9" max="9" width="4.21875" customWidth="1"/>
  </cols>
  <sheetData>
    <row r="3" spans="2:9" ht="20.399999999999999" x14ac:dyDescent="0.35">
      <c r="B3" s="12" t="s">
        <v>0</v>
      </c>
    </row>
    <row r="5" spans="2:9" x14ac:dyDescent="0.3">
      <c r="B5" s="1"/>
      <c r="C5" s="1"/>
      <c r="D5" s="1"/>
      <c r="E5" s="1"/>
      <c r="F5" s="1"/>
      <c r="G5" s="1"/>
      <c r="H5" s="5"/>
      <c r="I5" s="1"/>
    </row>
    <row r="6" spans="2:9" x14ac:dyDescent="0.3">
      <c r="B6" s="1"/>
      <c r="C6" s="1"/>
      <c r="D6" s="1"/>
      <c r="E6" s="1"/>
      <c r="F6" s="1"/>
      <c r="G6" s="1"/>
      <c r="H6" s="5"/>
      <c r="I6" s="1"/>
    </row>
    <row r="7" spans="2:9" x14ac:dyDescent="0.3">
      <c r="B7" s="1" t="s">
        <v>1</v>
      </c>
      <c r="C7" s="1"/>
      <c r="D7" s="1"/>
      <c r="E7" s="6" t="s">
        <v>2</v>
      </c>
      <c r="F7" s="6">
        <v>770</v>
      </c>
      <c r="G7" s="1"/>
      <c r="H7" s="7">
        <f>4*770</f>
        <v>3080</v>
      </c>
      <c r="I7" s="8" t="s">
        <v>3</v>
      </c>
    </row>
    <row r="8" spans="2:9" x14ac:dyDescent="0.3">
      <c r="B8" s="1"/>
      <c r="C8" s="1"/>
      <c r="D8" s="1"/>
      <c r="E8" s="1"/>
      <c r="F8" s="1"/>
      <c r="G8" s="1"/>
      <c r="H8" s="5"/>
      <c r="I8" s="1"/>
    </row>
    <row r="9" spans="2:9" x14ac:dyDescent="0.3">
      <c r="B9" s="1" t="s">
        <v>4</v>
      </c>
      <c r="C9" s="1"/>
      <c r="D9" s="1"/>
      <c r="E9" s="9"/>
      <c r="F9" s="9">
        <v>0.2</v>
      </c>
      <c r="G9" s="1"/>
      <c r="H9" s="5">
        <f>H7*0.2</f>
        <v>616</v>
      </c>
      <c r="I9" s="1" t="s">
        <v>3</v>
      </c>
    </row>
    <row r="10" spans="2:9" x14ac:dyDescent="0.3">
      <c r="B10" s="1"/>
      <c r="C10" s="1"/>
      <c r="D10" s="1"/>
      <c r="E10" s="1"/>
      <c r="F10" s="1"/>
      <c r="G10" s="1"/>
      <c r="H10" s="5"/>
      <c r="I10" s="1"/>
    </row>
    <row r="11" spans="2:9" ht="15" thickBot="1" x14ac:dyDescent="0.35">
      <c r="B11" s="1" t="s">
        <v>5</v>
      </c>
      <c r="C11" s="1"/>
      <c r="D11" s="1"/>
      <c r="E11" s="1"/>
      <c r="F11" s="1"/>
      <c r="G11" s="1"/>
      <c r="H11" s="10">
        <f>H7+H9</f>
        <v>3696</v>
      </c>
      <c r="I11" s="11" t="s">
        <v>3</v>
      </c>
    </row>
    <row r="12" spans="2:9" ht="15" thickTop="1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1BB25-F595-4BEB-AB1F-846C833E3885}">
  <dimension ref="B3:F11"/>
  <sheetViews>
    <sheetView workbookViewId="0">
      <selection activeCell="F18" sqref="F18"/>
    </sheetView>
  </sheetViews>
  <sheetFormatPr defaultRowHeight="14.4" x14ac:dyDescent="0.3"/>
  <cols>
    <col min="4" max="4" width="0" hidden="1" customWidth="1"/>
  </cols>
  <sheetData>
    <row r="3" spans="2:6" ht="18" x14ac:dyDescent="0.35">
      <c r="B3" s="13" t="s">
        <v>6</v>
      </c>
    </row>
    <row r="5" spans="2:6" x14ac:dyDescent="0.3">
      <c r="B5" t="s">
        <v>7</v>
      </c>
      <c r="D5">
        <v>100</v>
      </c>
      <c r="E5">
        <f>D5*3.09</f>
        <v>309</v>
      </c>
    </row>
    <row r="6" spans="2:6" x14ac:dyDescent="0.3">
      <c r="B6" t="s">
        <v>8</v>
      </c>
      <c r="D6">
        <v>150</v>
      </c>
      <c r="E6">
        <f>D6*3.09</f>
        <v>463.5</v>
      </c>
    </row>
    <row r="7" spans="2:6" x14ac:dyDescent="0.3">
      <c r="B7" t="s">
        <v>9</v>
      </c>
      <c r="D7">
        <v>250</v>
      </c>
      <c r="E7">
        <f>D7*3.09</f>
        <v>772.5</v>
      </c>
    </row>
    <row r="8" spans="2:6" x14ac:dyDescent="0.3">
      <c r="B8" t="s">
        <v>10</v>
      </c>
      <c r="D8">
        <v>75</v>
      </c>
      <c r="E8">
        <f>D8*3.09</f>
        <v>231.75</v>
      </c>
    </row>
    <row r="10" spans="2:6" ht="15" thickBot="1" x14ac:dyDescent="0.35">
      <c r="B10" s="14" t="s">
        <v>5</v>
      </c>
      <c r="E10" s="2">
        <f>SUM(E5:E8)</f>
        <v>1776.75</v>
      </c>
      <c r="F10" t="s">
        <v>11</v>
      </c>
    </row>
    <row r="11" spans="2:6" ht="15" thickTop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C84D0-53D9-4B68-86C1-794E0A671C17}">
  <dimension ref="B3:F8"/>
  <sheetViews>
    <sheetView workbookViewId="0">
      <selection activeCell="D16" sqref="D16"/>
    </sheetView>
  </sheetViews>
  <sheetFormatPr defaultRowHeight="14.4" x14ac:dyDescent="0.3"/>
  <cols>
    <col min="6" max="6" width="11.88671875" bestFit="1" customWidth="1"/>
  </cols>
  <sheetData>
    <row r="3" spans="2:6" ht="22.8" x14ac:dyDescent="0.45">
      <c r="B3" s="22" t="s">
        <v>21</v>
      </c>
    </row>
    <row r="5" spans="2:6" x14ac:dyDescent="0.3">
      <c r="B5" t="s">
        <v>22</v>
      </c>
      <c r="D5">
        <v>26</v>
      </c>
      <c r="E5" t="s">
        <v>24</v>
      </c>
      <c r="F5" s="24">
        <v>1205.0999999999999</v>
      </c>
    </row>
    <row r="6" spans="2:6" x14ac:dyDescent="0.3">
      <c r="B6" t="s">
        <v>23</v>
      </c>
      <c r="D6">
        <v>26</v>
      </c>
      <c r="E6" t="s">
        <v>25</v>
      </c>
      <c r="F6" s="24">
        <v>562.28</v>
      </c>
    </row>
    <row r="7" spans="2:6" x14ac:dyDescent="0.3">
      <c r="F7" s="25"/>
    </row>
    <row r="8" spans="2:6" ht="15" thickBot="1" x14ac:dyDescent="0.35">
      <c r="B8" t="s">
        <v>5</v>
      </c>
      <c r="F8" s="26">
        <f>F5+F6</f>
        <v>1767.3799999999999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F99F7-7863-4E15-A5A5-C8131476D80E}">
  <dimension ref="B2:D14"/>
  <sheetViews>
    <sheetView workbookViewId="0">
      <selection activeCell="L19" sqref="L19"/>
    </sheetView>
  </sheetViews>
  <sheetFormatPr defaultRowHeight="14.4" x14ac:dyDescent="0.3"/>
  <cols>
    <col min="2" max="2" width="12" customWidth="1"/>
  </cols>
  <sheetData>
    <row r="2" spans="2:4" ht="21" x14ac:dyDescent="0.4">
      <c r="B2" s="27" t="s">
        <v>26</v>
      </c>
    </row>
    <row r="4" spans="2:4" x14ac:dyDescent="0.3">
      <c r="B4" s="14" t="s">
        <v>27</v>
      </c>
      <c r="C4" t="s">
        <v>30</v>
      </c>
    </row>
    <row r="5" spans="2:4" x14ac:dyDescent="0.3">
      <c r="B5" s="14" t="s">
        <v>35</v>
      </c>
      <c r="C5" t="s">
        <v>36</v>
      </c>
    </row>
    <row r="7" spans="2:4" x14ac:dyDescent="0.3">
      <c r="B7" t="s">
        <v>28</v>
      </c>
      <c r="C7">
        <v>14</v>
      </c>
    </row>
    <row r="8" spans="2:4" x14ac:dyDescent="0.3">
      <c r="B8" t="s">
        <v>29</v>
      </c>
      <c r="C8">
        <v>350</v>
      </c>
      <c r="D8" t="s">
        <v>34</v>
      </c>
    </row>
    <row r="10" spans="2:4" x14ac:dyDescent="0.3">
      <c r="B10" t="s">
        <v>5</v>
      </c>
      <c r="C10">
        <f>C7*C8</f>
        <v>4900</v>
      </c>
      <c r="D10" t="s">
        <v>34</v>
      </c>
    </row>
    <row r="12" spans="2:4" x14ac:dyDescent="0.3">
      <c r="B12" t="s">
        <v>31</v>
      </c>
      <c r="C12">
        <v>4000</v>
      </c>
      <c r="D12" t="s">
        <v>34</v>
      </c>
    </row>
    <row r="14" spans="2:4" x14ac:dyDescent="0.3">
      <c r="B14" s="14" t="s">
        <v>32</v>
      </c>
      <c r="C14" s="14">
        <f>C10-C12</f>
        <v>900</v>
      </c>
      <c r="D14" s="14" t="s">
        <v>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F5029-C0A5-4E86-A6E1-2B01F7580D51}">
  <dimension ref="B3:J13"/>
  <sheetViews>
    <sheetView workbookViewId="0">
      <selection activeCell="G18" sqref="G18"/>
    </sheetView>
  </sheetViews>
  <sheetFormatPr defaultRowHeight="14.4" x14ac:dyDescent="0.3"/>
  <cols>
    <col min="4" max="4" width="6.5546875" customWidth="1"/>
    <col min="5" max="5" width="4.6640625" customWidth="1"/>
    <col min="6" max="6" width="3.6640625" customWidth="1"/>
    <col min="8" max="8" width="2.6640625" customWidth="1"/>
    <col min="9" max="9" width="9.33203125" style="3" bestFit="1" customWidth="1"/>
    <col min="10" max="10" width="3.88671875" customWidth="1"/>
  </cols>
  <sheetData>
    <row r="3" spans="2:10" ht="22.2" x14ac:dyDescent="0.35">
      <c r="B3" s="28" t="s">
        <v>37</v>
      </c>
    </row>
    <row r="4" spans="2:10" x14ac:dyDescent="0.3">
      <c r="B4" t="s">
        <v>38</v>
      </c>
    </row>
    <row r="5" spans="2:10" x14ac:dyDescent="0.3">
      <c r="B5" s="29" t="s">
        <v>39</v>
      </c>
    </row>
    <row r="7" spans="2:10" x14ac:dyDescent="0.3">
      <c r="B7" t="s">
        <v>40</v>
      </c>
      <c r="D7" t="s">
        <v>41</v>
      </c>
      <c r="E7">
        <v>12</v>
      </c>
      <c r="F7" t="s">
        <v>42</v>
      </c>
      <c r="G7" t="s">
        <v>43</v>
      </c>
      <c r="I7" s="3">
        <f>E7*160</f>
        <v>1920</v>
      </c>
      <c r="J7" t="s">
        <v>3</v>
      </c>
    </row>
    <row r="9" spans="2:10" x14ac:dyDescent="0.3">
      <c r="B9" t="s">
        <v>44</v>
      </c>
      <c r="E9">
        <v>20</v>
      </c>
      <c r="F9" t="s">
        <v>45</v>
      </c>
      <c r="I9" s="3">
        <f>I7*0.2</f>
        <v>384</v>
      </c>
      <c r="J9" t="s">
        <v>3</v>
      </c>
    </row>
    <row r="12" spans="2:10" ht="15" thickBot="1" x14ac:dyDescent="0.35">
      <c r="B12" s="14" t="s">
        <v>46</v>
      </c>
      <c r="I12" s="4">
        <f>I7+I9</f>
        <v>2304</v>
      </c>
      <c r="J12" s="2" t="s">
        <v>3</v>
      </c>
    </row>
    <row r="13" spans="2:10" ht="15" thickTop="1" x14ac:dyDescent="0.3"/>
  </sheetData>
  <hyperlinks>
    <hyperlink ref="B5" r:id="rId1" xr:uid="{979A45C5-C4A6-4D1F-A2B1-A7B372583A62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40922-DFF8-455A-8C01-BBF8B5CB368B}">
  <dimension ref="B3:H13"/>
  <sheetViews>
    <sheetView workbookViewId="0">
      <selection activeCell="K16" sqref="K16"/>
    </sheetView>
  </sheetViews>
  <sheetFormatPr defaultRowHeight="14.4" x14ac:dyDescent="0.3"/>
  <cols>
    <col min="2" max="2" width="18.21875" customWidth="1"/>
    <col min="3" max="3" width="12" customWidth="1"/>
    <col min="4" max="4" width="11.88671875" customWidth="1"/>
    <col min="5" max="5" width="17.77734375" customWidth="1"/>
  </cols>
  <sheetData>
    <row r="3" spans="2:8" ht="18" x14ac:dyDescent="0.35">
      <c r="B3" s="15" t="s">
        <v>12</v>
      </c>
    </row>
    <row r="5" spans="2:8" ht="28.8" x14ac:dyDescent="0.3">
      <c r="B5" s="17" t="s">
        <v>13</v>
      </c>
      <c r="C5" s="17" t="s">
        <v>14</v>
      </c>
      <c r="D5" s="18" t="s">
        <v>16</v>
      </c>
      <c r="E5" s="17" t="s">
        <v>15</v>
      </c>
    </row>
    <row r="6" spans="2:8" ht="16.8" x14ac:dyDescent="0.4">
      <c r="B6" s="19" t="s">
        <v>17</v>
      </c>
      <c r="C6" s="16">
        <v>20</v>
      </c>
      <c r="D6" s="16">
        <v>60</v>
      </c>
      <c r="E6" s="16"/>
    </row>
    <row r="7" spans="2:8" ht="15" x14ac:dyDescent="0.35">
      <c r="B7" s="20" t="s">
        <v>18</v>
      </c>
      <c r="C7" s="16">
        <v>40</v>
      </c>
      <c r="D7" s="16">
        <v>120</v>
      </c>
      <c r="E7" s="16"/>
    </row>
    <row r="8" spans="2:8" ht="17.399999999999999" x14ac:dyDescent="0.4">
      <c r="B8" s="21" t="s">
        <v>19</v>
      </c>
      <c r="C8" s="16">
        <v>20</v>
      </c>
      <c r="D8" s="16">
        <v>60</v>
      </c>
      <c r="E8" s="16"/>
    </row>
    <row r="9" spans="2:8" ht="16.8" x14ac:dyDescent="0.4">
      <c r="B9" s="19" t="s">
        <v>20</v>
      </c>
      <c r="C9" s="16">
        <v>20</v>
      </c>
      <c r="D9" s="16">
        <v>60</v>
      </c>
      <c r="E9" s="16"/>
    </row>
    <row r="10" spans="2:8" x14ac:dyDescent="0.3">
      <c r="B10" s="16"/>
      <c r="C10" s="16"/>
      <c r="D10" s="16"/>
      <c r="E10" s="16"/>
    </row>
    <row r="11" spans="2:8" x14ac:dyDescent="0.3">
      <c r="B11" s="16"/>
      <c r="C11" s="16"/>
      <c r="D11" s="16"/>
      <c r="E11" s="16"/>
    </row>
    <row r="12" spans="2:8" x14ac:dyDescent="0.3">
      <c r="B12" s="16"/>
      <c r="C12" s="16"/>
      <c r="D12" s="16"/>
      <c r="E12" s="16"/>
    </row>
    <row r="13" spans="2:8" x14ac:dyDescent="0.3">
      <c r="B13" s="16"/>
      <c r="C13" s="16"/>
      <c r="D13" s="16"/>
      <c r="E13" s="16"/>
      <c r="H13">
        <f>20*3.09</f>
        <v>61.8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042E7-94B4-4C5F-BF5A-DF2681E38E62}">
  <dimension ref="B3:N14"/>
  <sheetViews>
    <sheetView workbookViewId="0">
      <selection activeCell="G17" sqref="G17"/>
    </sheetView>
  </sheetViews>
  <sheetFormatPr defaultRowHeight="14.4" x14ac:dyDescent="0.3"/>
  <cols>
    <col min="6" max="6" width="10.33203125" bestFit="1" customWidth="1"/>
    <col min="13" max="14" width="0" hidden="1" customWidth="1"/>
  </cols>
  <sheetData>
    <row r="3" spans="2:14" ht="25.2" x14ac:dyDescent="0.6">
      <c r="B3" s="30" t="s">
        <v>47</v>
      </c>
    </row>
    <row r="5" spans="2:14" x14ac:dyDescent="0.3">
      <c r="B5" t="s">
        <v>48</v>
      </c>
      <c r="E5" t="s">
        <v>49</v>
      </c>
      <c r="F5" s="31">
        <f>N14*2</f>
        <v>2544.705882352941</v>
      </c>
      <c r="G5" t="s">
        <v>3</v>
      </c>
    </row>
    <row r="6" spans="2:14" x14ac:dyDescent="0.3">
      <c r="B6" t="s">
        <v>50</v>
      </c>
      <c r="E6" t="s">
        <v>51</v>
      </c>
      <c r="F6" s="31">
        <f>N14*12</f>
        <v>15268.235294117647</v>
      </c>
      <c r="G6" t="s">
        <v>3</v>
      </c>
    </row>
    <row r="7" spans="2:14" x14ac:dyDescent="0.3">
      <c r="B7" t="s">
        <v>52</v>
      </c>
      <c r="E7" t="s">
        <v>53</v>
      </c>
      <c r="F7" s="31">
        <f>N14*3</f>
        <v>3817.0588235294117</v>
      </c>
      <c r="G7" t="s">
        <v>3</v>
      </c>
    </row>
    <row r="9" spans="2:14" ht="15" thickBot="1" x14ac:dyDescent="0.35">
      <c r="B9" s="14" t="s">
        <v>5</v>
      </c>
      <c r="C9" s="14"/>
      <c r="D9" s="14"/>
      <c r="E9" s="14"/>
      <c r="F9" s="32">
        <f>SUM(F5:F7)</f>
        <v>21630</v>
      </c>
      <c r="G9" t="s">
        <v>3</v>
      </c>
    </row>
    <row r="10" spans="2:14" ht="15" thickTop="1" x14ac:dyDescent="0.3"/>
    <row r="14" spans="2:14" x14ac:dyDescent="0.3">
      <c r="M14">
        <f>7000/17</f>
        <v>411.76470588235293</v>
      </c>
      <c r="N14">
        <f>M14*3.09</f>
        <v>1272.3529411764705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0DFF1-DAE3-4379-9101-8297AB3E3AA2}">
  <dimension ref="B2:J14"/>
  <sheetViews>
    <sheetView tabSelected="1" workbookViewId="0">
      <selection activeCell="D14" sqref="D14"/>
    </sheetView>
  </sheetViews>
  <sheetFormatPr defaultRowHeight="14.4" x14ac:dyDescent="0.3"/>
  <cols>
    <col min="5" max="5" width="10.33203125" style="3" bestFit="1" customWidth="1"/>
    <col min="10" max="10" width="12.88671875" bestFit="1" customWidth="1"/>
  </cols>
  <sheetData>
    <row r="2" spans="2:10" ht="21.6" x14ac:dyDescent="0.45">
      <c r="B2" s="33" t="s">
        <v>54</v>
      </c>
    </row>
    <row r="3" spans="2:10" x14ac:dyDescent="0.3">
      <c r="B3" s="34" t="s">
        <v>55</v>
      </c>
    </row>
    <row r="5" spans="2:10" x14ac:dyDescent="0.3">
      <c r="B5" t="s">
        <v>56</v>
      </c>
      <c r="E5" s="3">
        <v>10000</v>
      </c>
    </row>
    <row r="6" spans="2:10" x14ac:dyDescent="0.3">
      <c r="B6" t="s">
        <v>44</v>
      </c>
      <c r="E6" s="3">
        <f>E5*0.2</f>
        <v>2000</v>
      </c>
    </row>
    <row r="7" spans="2:10" x14ac:dyDescent="0.3">
      <c r="J7" s="3"/>
    </row>
    <row r="8" spans="2:10" ht="15" thickBot="1" x14ac:dyDescent="0.35">
      <c r="B8" s="35" t="s">
        <v>5</v>
      </c>
      <c r="C8" s="35"/>
      <c r="D8" s="35"/>
      <c r="E8" s="36">
        <f>E5+E6</f>
        <v>12000</v>
      </c>
    </row>
    <row r="9" spans="2:10" ht="15" thickTop="1" x14ac:dyDescent="0.3"/>
    <row r="10" spans="2:10" x14ac:dyDescent="0.3">
      <c r="J10" s="23"/>
    </row>
    <row r="14" spans="2:10" x14ac:dyDescent="0.3">
      <c r="J14" s="2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6A4EA8CD694A448AAF29FEB1A8F245" ma:contentTypeVersion="17" ma:contentTypeDescription="Opret et nyt dokument." ma:contentTypeScope="" ma:versionID="c821d04218675111dfb0cfee1e63307a">
  <xsd:schema xmlns:xsd="http://www.w3.org/2001/XMLSchema" xmlns:xs="http://www.w3.org/2001/XMLSchema" xmlns:p="http://schemas.microsoft.com/office/2006/metadata/properties" xmlns:ns2="0a33e1fb-23dc-4222-ac46-473c6a01316b" xmlns:ns3="3b2effea-7677-426a-abfa-e08815e88a3e" targetNamespace="http://schemas.microsoft.com/office/2006/metadata/properties" ma:root="true" ma:fieldsID="ffd62d55a893b43f93c7bc26e75b02a4" ns2:_="" ns3:_="">
    <xsd:import namespace="0a33e1fb-23dc-4222-ac46-473c6a01316b"/>
    <xsd:import namespace="3b2effea-7677-426a-abfa-e08815e88a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3e1fb-23dc-4222-ac46-473c6a0131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c9f317a3-9525-4bf5-b194-1869bb4e8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effea-7677-426a-abfa-e08815e88a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39cca5-46db-42bf-aa82-13451054610f}" ma:internalName="TaxCatchAll" ma:showField="CatchAllData" ma:web="3b2effea-7677-426a-abfa-e08815e88a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effea-7677-426a-abfa-e08815e88a3e" xsi:nil="true"/>
    <lcf76f155ced4ddcb4097134ff3c332f xmlns="0a33e1fb-23dc-4222-ac46-473c6a01316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075705D-B870-4D15-AAED-5D964AC3487E}"/>
</file>

<file path=customXml/itemProps2.xml><?xml version="1.0" encoding="utf-8"?>
<ds:datastoreItem xmlns:ds="http://schemas.openxmlformats.org/officeDocument/2006/customXml" ds:itemID="{6C26D791-33EF-421A-BF80-CEEE83F49E1F}"/>
</file>

<file path=customXml/itemProps3.xml><?xml version="1.0" encoding="utf-8"?>
<ds:datastoreItem xmlns:ds="http://schemas.openxmlformats.org/officeDocument/2006/customXml" ds:itemID="{441CDAB7-C7DB-4980-B419-2F07140C26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Venue</vt:lpstr>
      <vt:lpstr>workshop materials</vt:lpstr>
      <vt:lpstr>Lunch</vt:lpstr>
      <vt:lpstr>Per diems</vt:lpstr>
      <vt:lpstr>Hotel</vt:lpstr>
      <vt:lpstr>Transport reimbursement</vt:lpstr>
      <vt:lpstr>Audit</vt:lpstr>
      <vt:lpstr>Evaluation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Kirketerp Frandsen</dc:creator>
  <cp:lastModifiedBy>Marie Kirketerp Frandsen</cp:lastModifiedBy>
  <dcterms:created xsi:type="dcterms:W3CDTF">2023-11-03T12:14:18Z</dcterms:created>
  <dcterms:modified xsi:type="dcterms:W3CDTF">2023-11-03T13:41:38Z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0x010100DF6A4EA8CD694A448AAF29FEB1A8F245</vt:lpwstr>
  </property>
  <property fmtid="{D5CDD505-2E9C-101B-9397-08002B2CF9AE}" pid="3" name="MediaServiceImageTags">
    <vt:lpwstr/>
  </property>
</Properties>
</file>